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O VII 2023\Para Publicacion\1er Trimestre\con pestaña de datos oculta\"/>
    </mc:Choice>
  </mc:AlternateContent>
  <bookViews>
    <workbookView xWindow="0" yWindow="0" windowWidth="28800" windowHeight="12435"/>
  </bookViews>
  <sheets>
    <sheet name="1er Trimestre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2" i="2" l="1"/>
  <c r="N183" i="2"/>
  <c r="N184" i="2"/>
  <c r="N185" i="2"/>
  <c r="N201" i="2" s="1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181" i="2"/>
  <c r="D201" i="2"/>
  <c r="E201" i="2"/>
  <c r="F201" i="2"/>
  <c r="G201" i="2"/>
  <c r="H201" i="2"/>
  <c r="I201" i="2"/>
  <c r="J201" i="2"/>
  <c r="K201" i="2"/>
  <c r="L201" i="2"/>
  <c r="M201" i="2"/>
  <c r="C201" i="2"/>
  <c r="O17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53" i="2"/>
  <c r="D173" i="2"/>
  <c r="E173" i="2"/>
  <c r="F173" i="2"/>
  <c r="G173" i="2"/>
  <c r="H173" i="2"/>
  <c r="I173" i="2"/>
  <c r="J173" i="2"/>
  <c r="K173" i="2"/>
  <c r="L173" i="2"/>
  <c r="M173" i="2"/>
  <c r="N173" i="2"/>
  <c r="C173" i="2"/>
  <c r="C144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96" i="2"/>
  <c r="F116" i="2" s="1"/>
  <c r="D116" i="2"/>
  <c r="E116" i="2"/>
  <c r="C116" i="2"/>
  <c r="N69" i="2"/>
  <c r="N70" i="2"/>
  <c r="N88" i="2" s="1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68" i="2"/>
  <c r="D88" i="2"/>
  <c r="E88" i="2"/>
  <c r="F88" i="2"/>
  <c r="G88" i="2"/>
  <c r="H88" i="2"/>
  <c r="I88" i="2"/>
  <c r="J88" i="2"/>
  <c r="K88" i="2"/>
  <c r="L88" i="2"/>
  <c r="M88" i="2"/>
  <c r="C88" i="2"/>
  <c r="N41" i="2"/>
  <c r="N42" i="2"/>
  <c r="N43" i="2"/>
  <c r="N60" i="2" s="1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40" i="2"/>
  <c r="D60" i="2"/>
  <c r="E60" i="2"/>
  <c r="F60" i="2"/>
  <c r="G60" i="2"/>
  <c r="H60" i="2"/>
  <c r="I60" i="2"/>
  <c r="J60" i="2"/>
  <c r="K60" i="2"/>
  <c r="L60" i="2"/>
  <c r="M60" i="2"/>
  <c r="C60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12" i="2"/>
  <c r="D32" i="2"/>
  <c r="E32" i="2"/>
  <c r="F32" i="2"/>
  <c r="G32" i="2"/>
  <c r="H32" i="2"/>
  <c r="I32" i="2"/>
  <c r="J32" i="2"/>
  <c r="K32" i="2"/>
  <c r="L32" i="2"/>
  <c r="M32" i="2"/>
  <c r="N32" i="2"/>
  <c r="O32" i="2" l="1"/>
  <c r="M13" i="2" l="1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12" i="2"/>
  <c r="M12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53" i="2"/>
  <c r="L154" i="2" l="1"/>
  <c r="L13" i="2" s="1"/>
  <c r="M154" i="2"/>
  <c r="L155" i="2"/>
  <c r="L14" i="2" s="1"/>
  <c r="M155" i="2"/>
  <c r="L156" i="2"/>
  <c r="L15" i="2" s="1"/>
  <c r="M156" i="2"/>
  <c r="L157" i="2"/>
  <c r="L16" i="2" s="1"/>
  <c r="M157" i="2"/>
  <c r="L158" i="2"/>
  <c r="L17" i="2" s="1"/>
  <c r="M158" i="2"/>
  <c r="L159" i="2"/>
  <c r="L18" i="2" s="1"/>
  <c r="M159" i="2"/>
  <c r="L160" i="2"/>
  <c r="L19" i="2" s="1"/>
  <c r="M160" i="2"/>
  <c r="L161" i="2"/>
  <c r="L20" i="2" s="1"/>
  <c r="M161" i="2"/>
  <c r="L162" i="2"/>
  <c r="L21" i="2" s="1"/>
  <c r="M162" i="2"/>
  <c r="L163" i="2"/>
  <c r="L22" i="2" s="1"/>
  <c r="M163" i="2"/>
  <c r="L164" i="2"/>
  <c r="L23" i="2" s="1"/>
  <c r="M164" i="2"/>
  <c r="L165" i="2"/>
  <c r="L24" i="2" s="1"/>
  <c r="M165" i="2"/>
  <c r="L166" i="2"/>
  <c r="L25" i="2" s="1"/>
  <c r="M166" i="2"/>
  <c r="L167" i="2"/>
  <c r="L26" i="2" s="1"/>
  <c r="M167" i="2"/>
  <c r="L168" i="2"/>
  <c r="L27" i="2" s="1"/>
  <c r="M168" i="2"/>
  <c r="L169" i="2"/>
  <c r="L28" i="2" s="1"/>
  <c r="M169" i="2"/>
  <c r="L170" i="2"/>
  <c r="L29" i="2" s="1"/>
  <c r="M170" i="2"/>
  <c r="L171" i="2"/>
  <c r="L30" i="2" s="1"/>
  <c r="M171" i="2"/>
  <c r="L172" i="2"/>
  <c r="L31" i="2" s="1"/>
  <c r="M172" i="2"/>
  <c r="M153" i="2"/>
  <c r="L153" i="2"/>
  <c r="I154" i="2"/>
  <c r="I13" i="2" s="1"/>
  <c r="J154" i="2"/>
  <c r="J13" i="2" s="1"/>
  <c r="K154" i="2"/>
  <c r="K13" i="2" s="1"/>
  <c r="I155" i="2"/>
  <c r="I14" i="2" s="1"/>
  <c r="J155" i="2"/>
  <c r="J14" i="2" s="1"/>
  <c r="K155" i="2"/>
  <c r="K14" i="2" s="1"/>
  <c r="I156" i="2"/>
  <c r="I15" i="2" s="1"/>
  <c r="J156" i="2"/>
  <c r="J15" i="2" s="1"/>
  <c r="K156" i="2"/>
  <c r="K15" i="2" s="1"/>
  <c r="I157" i="2"/>
  <c r="I16" i="2" s="1"/>
  <c r="J157" i="2"/>
  <c r="J16" i="2" s="1"/>
  <c r="K157" i="2"/>
  <c r="K16" i="2" s="1"/>
  <c r="I158" i="2"/>
  <c r="I17" i="2" s="1"/>
  <c r="J158" i="2"/>
  <c r="J17" i="2" s="1"/>
  <c r="K158" i="2"/>
  <c r="K17" i="2" s="1"/>
  <c r="I159" i="2"/>
  <c r="I18" i="2" s="1"/>
  <c r="J159" i="2"/>
  <c r="J18" i="2" s="1"/>
  <c r="K159" i="2"/>
  <c r="K18" i="2" s="1"/>
  <c r="I160" i="2"/>
  <c r="I19" i="2" s="1"/>
  <c r="J160" i="2"/>
  <c r="J19" i="2" s="1"/>
  <c r="K160" i="2"/>
  <c r="K19" i="2" s="1"/>
  <c r="I161" i="2"/>
  <c r="I20" i="2" s="1"/>
  <c r="J161" i="2"/>
  <c r="J20" i="2" s="1"/>
  <c r="K161" i="2"/>
  <c r="K20" i="2" s="1"/>
  <c r="I162" i="2"/>
  <c r="I21" i="2" s="1"/>
  <c r="J162" i="2"/>
  <c r="J21" i="2" s="1"/>
  <c r="K162" i="2"/>
  <c r="K21" i="2" s="1"/>
  <c r="I163" i="2"/>
  <c r="I22" i="2" s="1"/>
  <c r="J163" i="2"/>
  <c r="J22" i="2" s="1"/>
  <c r="K163" i="2"/>
  <c r="K22" i="2" s="1"/>
  <c r="I164" i="2"/>
  <c r="I23" i="2" s="1"/>
  <c r="J164" i="2"/>
  <c r="J23" i="2" s="1"/>
  <c r="K164" i="2"/>
  <c r="K23" i="2" s="1"/>
  <c r="I165" i="2"/>
  <c r="I24" i="2" s="1"/>
  <c r="J165" i="2"/>
  <c r="J24" i="2" s="1"/>
  <c r="K165" i="2"/>
  <c r="K24" i="2" s="1"/>
  <c r="I166" i="2"/>
  <c r="I25" i="2" s="1"/>
  <c r="J166" i="2"/>
  <c r="J25" i="2" s="1"/>
  <c r="K166" i="2"/>
  <c r="K25" i="2" s="1"/>
  <c r="I167" i="2"/>
  <c r="I26" i="2" s="1"/>
  <c r="J167" i="2"/>
  <c r="J26" i="2" s="1"/>
  <c r="K167" i="2"/>
  <c r="K26" i="2" s="1"/>
  <c r="I168" i="2"/>
  <c r="I27" i="2" s="1"/>
  <c r="J168" i="2"/>
  <c r="J27" i="2" s="1"/>
  <c r="K168" i="2"/>
  <c r="K27" i="2" s="1"/>
  <c r="I169" i="2"/>
  <c r="I28" i="2" s="1"/>
  <c r="J169" i="2"/>
  <c r="J28" i="2" s="1"/>
  <c r="K169" i="2"/>
  <c r="K28" i="2" s="1"/>
  <c r="I170" i="2"/>
  <c r="I29" i="2" s="1"/>
  <c r="J170" i="2"/>
  <c r="J29" i="2" s="1"/>
  <c r="K170" i="2"/>
  <c r="K29" i="2" s="1"/>
  <c r="I171" i="2"/>
  <c r="I30" i="2" s="1"/>
  <c r="J171" i="2"/>
  <c r="J30" i="2" s="1"/>
  <c r="K171" i="2"/>
  <c r="K30" i="2" s="1"/>
  <c r="I172" i="2"/>
  <c r="I31" i="2" s="1"/>
  <c r="J172" i="2"/>
  <c r="J31" i="2" s="1"/>
  <c r="K172" i="2"/>
  <c r="K31" i="2" s="1"/>
  <c r="J153" i="2"/>
  <c r="J12" i="2" s="1"/>
  <c r="K153" i="2"/>
  <c r="K12" i="2" s="1"/>
  <c r="I153" i="2"/>
  <c r="I12" i="2" s="1"/>
  <c r="F154" i="2"/>
  <c r="F13" i="2" s="1"/>
  <c r="G154" i="2"/>
  <c r="G13" i="2" s="1"/>
  <c r="H154" i="2"/>
  <c r="H13" i="2" s="1"/>
  <c r="F155" i="2"/>
  <c r="F14" i="2" s="1"/>
  <c r="G155" i="2"/>
  <c r="G14" i="2" s="1"/>
  <c r="H155" i="2"/>
  <c r="H14" i="2" s="1"/>
  <c r="F156" i="2"/>
  <c r="F15" i="2" s="1"/>
  <c r="G156" i="2"/>
  <c r="G15" i="2" s="1"/>
  <c r="H156" i="2"/>
  <c r="H15" i="2" s="1"/>
  <c r="F157" i="2"/>
  <c r="F16" i="2" s="1"/>
  <c r="G157" i="2"/>
  <c r="G16" i="2" s="1"/>
  <c r="H157" i="2"/>
  <c r="H16" i="2" s="1"/>
  <c r="F158" i="2"/>
  <c r="F17" i="2" s="1"/>
  <c r="G158" i="2"/>
  <c r="G17" i="2" s="1"/>
  <c r="H158" i="2"/>
  <c r="H17" i="2" s="1"/>
  <c r="F159" i="2"/>
  <c r="F18" i="2" s="1"/>
  <c r="G159" i="2"/>
  <c r="G18" i="2" s="1"/>
  <c r="H159" i="2"/>
  <c r="H18" i="2" s="1"/>
  <c r="F160" i="2"/>
  <c r="F19" i="2" s="1"/>
  <c r="G160" i="2"/>
  <c r="G19" i="2" s="1"/>
  <c r="H160" i="2"/>
  <c r="H19" i="2" s="1"/>
  <c r="F161" i="2"/>
  <c r="F20" i="2" s="1"/>
  <c r="G161" i="2"/>
  <c r="G20" i="2" s="1"/>
  <c r="H161" i="2"/>
  <c r="H20" i="2" s="1"/>
  <c r="F162" i="2"/>
  <c r="F21" i="2" s="1"/>
  <c r="G162" i="2"/>
  <c r="G21" i="2" s="1"/>
  <c r="H162" i="2"/>
  <c r="H21" i="2" s="1"/>
  <c r="F163" i="2"/>
  <c r="F22" i="2" s="1"/>
  <c r="G163" i="2"/>
  <c r="G22" i="2" s="1"/>
  <c r="H163" i="2"/>
  <c r="H22" i="2" s="1"/>
  <c r="F164" i="2"/>
  <c r="F23" i="2" s="1"/>
  <c r="G164" i="2"/>
  <c r="G23" i="2" s="1"/>
  <c r="H164" i="2"/>
  <c r="H23" i="2" s="1"/>
  <c r="F165" i="2"/>
  <c r="F24" i="2" s="1"/>
  <c r="G165" i="2"/>
  <c r="G24" i="2" s="1"/>
  <c r="H165" i="2"/>
  <c r="H24" i="2" s="1"/>
  <c r="F166" i="2"/>
  <c r="F25" i="2" s="1"/>
  <c r="G166" i="2"/>
  <c r="G25" i="2" s="1"/>
  <c r="H166" i="2"/>
  <c r="H25" i="2" s="1"/>
  <c r="F167" i="2"/>
  <c r="F26" i="2" s="1"/>
  <c r="G167" i="2"/>
  <c r="G26" i="2" s="1"/>
  <c r="H167" i="2"/>
  <c r="H26" i="2" s="1"/>
  <c r="F168" i="2"/>
  <c r="F27" i="2" s="1"/>
  <c r="G168" i="2"/>
  <c r="G27" i="2" s="1"/>
  <c r="H168" i="2"/>
  <c r="H27" i="2" s="1"/>
  <c r="F169" i="2"/>
  <c r="F28" i="2" s="1"/>
  <c r="G169" i="2"/>
  <c r="G28" i="2" s="1"/>
  <c r="H169" i="2"/>
  <c r="H28" i="2" s="1"/>
  <c r="F170" i="2"/>
  <c r="F29" i="2" s="1"/>
  <c r="G170" i="2"/>
  <c r="G29" i="2" s="1"/>
  <c r="H170" i="2"/>
  <c r="H29" i="2" s="1"/>
  <c r="F171" i="2"/>
  <c r="F30" i="2" s="1"/>
  <c r="G171" i="2"/>
  <c r="G30" i="2" s="1"/>
  <c r="H171" i="2"/>
  <c r="H30" i="2" s="1"/>
  <c r="F172" i="2"/>
  <c r="F31" i="2" s="1"/>
  <c r="G172" i="2"/>
  <c r="G31" i="2" s="1"/>
  <c r="H172" i="2"/>
  <c r="H31" i="2" s="1"/>
  <c r="G153" i="2"/>
  <c r="G12" i="2" s="1"/>
  <c r="H153" i="2"/>
  <c r="H12" i="2" s="1"/>
  <c r="F153" i="2"/>
  <c r="F12" i="2" s="1"/>
  <c r="C154" i="2"/>
  <c r="C13" i="2" s="1"/>
  <c r="D154" i="2"/>
  <c r="D13" i="2" s="1"/>
  <c r="E154" i="2"/>
  <c r="E13" i="2" s="1"/>
  <c r="C155" i="2"/>
  <c r="C14" i="2" s="1"/>
  <c r="D155" i="2"/>
  <c r="D14" i="2" s="1"/>
  <c r="E155" i="2"/>
  <c r="E14" i="2" s="1"/>
  <c r="C156" i="2"/>
  <c r="C15" i="2" s="1"/>
  <c r="D156" i="2"/>
  <c r="D15" i="2" s="1"/>
  <c r="E156" i="2"/>
  <c r="E15" i="2" s="1"/>
  <c r="C157" i="2"/>
  <c r="C16" i="2" s="1"/>
  <c r="D157" i="2"/>
  <c r="D16" i="2" s="1"/>
  <c r="E157" i="2"/>
  <c r="C158" i="2"/>
  <c r="C17" i="2" s="1"/>
  <c r="D158" i="2"/>
  <c r="D17" i="2" s="1"/>
  <c r="E158" i="2"/>
  <c r="E17" i="2" s="1"/>
  <c r="C159" i="2"/>
  <c r="C18" i="2" s="1"/>
  <c r="D159" i="2"/>
  <c r="D18" i="2" s="1"/>
  <c r="E159" i="2"/>
  <c r="E18" i="2" s="1"/>
  <c r="C160" i="2"/>
  <c r="C19" i="2" s="1"/>
  <c r="D160" i="2"/>
  <c r="D19" i="2" s="1"/>
  <c r="E160" i="2"/>
  <c r="E19" i="2" s="1"/>
  <c r="C161" i="2"/>
  <c r="C20" i="2" s="1"/>
  <c r="D161" i="2"/>
  <c r="D20" i="2" s="1"/>
  <c r="E161" i="2"/>
  <c r="C162" i="2"/>
  <c r="C21" i="2" s="1"/>
  <c r="D162" i="2"/>
  <c r="D21" i="2" s="1"/>
  <c r="E162" i="2"/>
  <c r="E21" i="2" s="1"/>
  <c r="C163" i="2"/>
  <c r="C22" i="2" s="1"/>
  <c r="D163" i="2"/>
  <c r="D22" i="2" s="1"/>
  <c r="E163" i="2"/>
  <c r="E22" i="2" s="1"/>
  <c r="C164" i="2"/>
  <c r="C23" i="2" s="1"/>
  <c r="D164" i="2"/>
  <c r="D23" i="2" s="1"/>
  <c r="E164" i="2"/>
  <c r="E23" i="2" s="1"/>
  <c r="C165" i="2"/>
  <c r="C24" i="2" s="1"/>
  <c r="D165" i="2"/>
  <c r="D24" i="2" s="1"/>
  <c r="E165" i="2"/>
  <c r="C166" i="2"/>
  <c r="C25" i="2" s="1"/>
  <c r="D166" i="2"/>
  <c r="D25" i="2" s="1"/>
  <c r="E166" i="2"/>
  <c r="E25" i="2" s="1"/>
  <c r="C167" i="2"/>
  <c r="C26" i="2" s="1"/>
  <c r="D167" i="2"/>
  <c r="D26" i="2" s="1"/>
  <c r="E167" i="2"/>
  <c r="E26" i="2" s="1"/>
  <c r="C168" i="2"/>
  <c r="C27" i="2" s="1"/>
  <c r="D168" i="2"/>
  <c r="D27" i="2" s="1"/>
  <c r="E168" i="2"/>
  <c r="E27" i="2" s="1"/>
  <c r="C169" i="2"/>
  <c r="C28" i="2" s="1"/>
  <c r="D169" i="2"/>
  <c r="D28" i="2" s="1"/>
  <c r="E169" i="2"/>
  <c r="C170" i="2"/>
  <c r="C29" i="2" s="1"/>
  <c r="D170" i="2"/>
  <c r="D29" i="2" s="1"/>
  <c r="E170" i="2"/>
  <c r="E29" i="2" s="1"/>
  <c r="C171" i="2"/>
  <c r="C30" i="2" s="1"/>
  <c r="D171" i="2"/>
  <c r="D30" i="2" s="1"/>
  <c r="E171" i="2"/>
  <c r="E30" i="2" s="1"/>
  <c r="C172" i="2"/>
  <c r="C31" i="2" s="1"/>
  <c r="D172" i="2"/>
  <c r="D31" i="2" s="1"/>
  <c r="E172" i="2"/>
  <c r="E31" i="2" s="1"/>
  <c r="D153" i="2"/>
  <c r="D12" i="2" s="1"/>
  <c r="E153" i="2"/>
  <c r="E12" i="2" s="1"/>
  <c r="C153" i="2"/>
  <c r="C12" i="2" s="1"/>
  <c r="E28" i="2" l="1"/>
  <c r="E24" i="2"/>
  <c r="E20" i="2"/>
  <c r="E16" i="2"/>
  <c r="L12" i="2"/>
  <c r="C32" i="2" l="1"/>
</calcChain>
</file>

<file path=xl/sharedStrings.xml><?xml version="1.0" encoding="utf-8"?>
<sst xmlns="http://schemas.openxmlformats.org/spreadsheetml/2006/main" count="247" uniqueCount="56">
  <si>
    <t>GOBIERNO DEL ESTADO DE NAYARIT</t>
  </si>
  <si>
    <t>SECRETARÍA DE ADMINISTRACIÓN Y FINANZAS</t>
  </si>
  <si>
    <t>SUBSECRETARÍA DE INGRESOS</t>
  </si>
  <si>
    <t>ANEXO VII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</si>
  <si>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</si>
  <si>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</si>
  <si>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</si>
  <si>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</si>
  <si>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</si>
  <si>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</si>
  <si>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</si>
  <si>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</si>
  <si>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</si>
  <si>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</si>
  <si>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</si>
  <si>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</si>
  <si>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Total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</si>
  <si>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</si>
  <si>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</si>
  <si>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</si>
  <si>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</si>
  <si>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</si>
  <si>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</si>
  <si>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</si>
  <si>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</si>
  <si>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</si>
  <si>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</si>
  <si>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</si>
  <si>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</si>
  <si>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</si>
  <si>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</si>
  <si>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</si>
  <si>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</si>
  <si>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 xml:space="preserve">TECUALA </t>
  </si>
  <si>
    <t>TEPIC</t>
  </si>
  <si>
    <t>TUXPAN</t>
  </si>
  <si>
    <t>XALISCO</t>
  </si>
  <si>
    <t>TOTAL</t>
  </si>
  <si>
    <t xml:space="preserve">Las cifras parciales pueden no coincidir con el total debido al redondeo </t>
  </si>
  <si>
    <t>AHUACATLAN</t>
  </si>
  <si>
    <t>AMATLAN DE CAÑAS</t>
  </si>
  <si>
    <t>BAHIA DE BANDERAS</t>
  </si>
  <si>
    <t>IXTLAN DEL RIO</t>
  </si>
  <si>
    <t>SAN PEDRO LAGUINILLAS</t>
  </si>
  <si>
    <t>SANTA MARIA DEL ORO</t>
  </si>
  <si>
    <t>TECUALA</t>
  </si>
  <si>
    <t xml:space="preserve">Faltante inicial del FEIEF al FGP </t>
  </si>
  <si>
    <t>Las cifras parciales pueden no coincidir con el total debido al redondeo.</t>
  </si>
  <si>
    <t>PARTICIPACIONES FEDERALES MINISTRADAS A LOS MUNICIPIOS EN EL I TRIMESTRE DEL EJERCICIO FISCAL 2023</t>
  </si>
  <si>
    <t>PARTICIPACIONES FEDERALES MINISTRADAS A LOS MUNICIPIOS EN EL MES DE ENERO DEL EJERCICIO FISCAL 2023</t>
  </si>
  <si>
    <t>PARTICIPACIONES FEDERALES MINISTRADAS A LOS MUNICIPIOS EN EL MES DE FEBRERO DEL EJERCICIO FISCAL 2023</t>
  </si>
  <si>
    <t>TERCER AJUSTE CUATRIMESTRAL 2022</t>
  </si>
  <si>
    <t>FEIEF CORRESPONDIENTE A LA COMPENSACION ANUAL DEFINITIVA DEL EJERCICIO FISCAL 2022</t>
  </si>
  <si>
    <t>PARTICIPACIONES FEDERALES MINISTRADAS A LOS MUNICIPIOS EN EL MES DE MARZO DEL EJERCICIO FISCAL 2023</t>
  </si>
  <si>
    <t>FEIEF Correspondiente a la compensación anual definitiva del ejercicio fiscal 2022 FOFIR</t>
  </si>
  <si>
    <t>INCLUYE 3ER. AJUSTE CUATRIMESTRAL 2022 Y FEIEF CORRESPONDIENTE A LA COMPENSACION ANUAL DEFINITIVA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</si>
</sst>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73">
    <xf numFmtId="0" fontId="0" fillId="0" borderId="0" xfId="0"/>
    <xf numFmtId="0" fontId="1" fillId="0" borderId="0" xfId="1"/>
    <xf numFmtId="0" fontId="4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4" xfId="1" applyFont="1" applyBorder="1" applyAlignment="1">
      <alignment vertical="center"/>
    </xf>
    <xf numFmtId="3" fontId="9" fillId="0" borderId="4" xfId="1" applyNumberFormat="1" applyFont="1" applyBorder="1"/>
    <xf numFmtId="3" fontId="10" fillId="2" borderId="4" xfId="1" applyNumberFormat="1" applyFont="1" applyFill="1" applyBorder="1"/>
    <xf numFmtId="0" fontId="11" fillId="0" borderId="0" xfId="2" applyFont="1" applyFill="1" applyBorder="1"/>
    <xf numFmtId="4" fontId="9" fillId="0" borderId="0" xfId="1" applyNumberFormat="1" applyFont="1"/>
    <xf numFmtId="3" fontId="1" fillId="0" borderId="0" xfId="1" applyNumberFormat="1"/>
    <xf numFmtId="0" fontId="1" fillId="0" borderId="0" xfId="1" applyFill="1" applyBorder="1"/>
    <xf numFmtId="3" fontId="1" fillId="0" borderId="0" xfId="1" applyNumberFormat="1" applyFill="1" applyBorder="1"/>
    <xf numFmtId="3" fontId="10" fillId="0" borderId="0" xfId="1" applyNumberFormat="1" applyFont="1" applyFill="1" applyBorder="1"/>
    <xf numFmtId="0" fontId="5" fillId="0" borderId="0" xfId="1" applyFont="1"/>
    <xf numFmtId="0" fontId="7" fillId="0" borderId="0" xfId="2"/>
    <xf numFmtId="0" fontId="9" fillId="0" borderId="4" xfId="2" applyFont="1" applyBorder="1" applyAlignment="1">
      <alignment horizontal="center"/>
    </xf>
    <xf numFmtId="0" fontId="9" fillId="0" borderId="4" xfId="2" applyFont="1" applyBorder="1" applyAlignment="1">
      <alignment wrapText="1"/>
    </xf>
    <xf numFmtId="3" fontId="9" fillId="0" borderId="4" xfId="2" applyNumberFormat="1" applyFont="1" applyBorder="1"/>
    <xf numFmtId="3" fontId="10" fillId="2" borderId="4" xfId="2" applyNumberFormat="1" applyFont="1" applyFill="1" applyBorder="1"/>
    <xf numFmtId="0" fontId="6" fillId="0" borderId="0" xfId="2" applyFont="1" applyFill="1" applyBorder="1" applyAlignment="1">
      <alignment vertical="center" wrapText="1"/>
    </xf>
    <xf numFmtId="3" fontId="9" fillId="0" borderId="4" xfId="1" applyNumberFormat="1" applyFont="1" applyFill="1" applyBorder="1"/>
    <xf numFmtId="3" fontId="9" fillId="0" borderId="0" xfId="1" applyNumberFormat="1" applyFont="1" applyFill="1" applyBorder="1"/>
    <xf numFmtId="4" fontId="9" fillId="0" borderId="0" xfId="1" applyNumberFormat="1" applyFont="1" applyBorder="1"/>
    <xf numFmtId="0" fontId="1" fillId="0" borderId="0" xfId="1" applyBorder="1"/>
    <xf numFmtId="4" fontId="9" fillId="0" borderId="4" xfId="0" applyNumberFormat="1" applyFont="1" applyBorder="1"/>
    <xf numFmtId="3" fontId="9" fillId="0" borderId="4" xfId="0" applyNumberFormat="1" applyFont="1" applyBorder="1"/>
    <xf numFmtId="4" fontId="9" fillId="0" borderId="4" xfId="0" applyNumberFormat="1" applyFont="1" applyBorder="1" applyAlignment="1">
      <alignment horizontal="right" vertical="center"/>
    </xf>
    <xf numFmtId="4" fontId="9" fillId="3" borderId="4" xfId="0" applyNumberFormat="1" applyFont="1" applyFill="1" applyBorder="1"/>
    <xf numFmtId="3" fontId="9" fillId="0" borderId="0" xfId="2" applyNumberFormat="1" applyFont="1" applyBorder="1"/>
    <xf numFmtId="3" fontId="10" fillId="0" borderId="0" xfId="2" applyNumberFormat="1" applyFont="1" applyFill="1" applyBorder="1"/>
    <xf numFmtId="0" fontId="12" fillId="0" borderId="0" xfId="2" applyFont="1" applyAlignment="1">
      <alignment vertical="justify"/>
    </xf>
    <xf numFmtId="3" fontId="9" fillId="0" borderId="8" xfId="1" applyNumberFormat="1" applyFont="1" applyFill="1" applyBorder="1"/>
    <xf numFmtId="3" fontId="10" fillId="0" borderId="8" xfId="1" applyNumberFormat="1" applyFont="1" applyFill="1" applyBorder="1"/>
    <xf numFmtId="0" fontId="5" fillId="0" borderId="0" xfId="1" applyFont="1" applyBorder="1" applyAlignment="1"/>
    <xf numFmtId="0" fontId="6" fillId="0" borderId="8" xfId="2" applyFont="1" applyFill="1" applyBorder="1" applyAlignment="1">
      <alignment vertical="center" wrapText="1"/>
    </xf>
    <xf numFmtId="0" fontId="4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3" fontId="9" fillId="0" borderId="5" xfId="2" applyNumberFormat="1" applyFont="1" applyBorder="1" applyAlignment="1">
      <alignment horizontal="right"/>
    </xf>
    <xf numFmtId="3" fontId="9" fillId="0" borderId="6" xfId="2" applyNumberFormat="1" applyFont="1" applyBorder="1" applyAlignment="1">
      <alignment horizontal="right"/>
    </xf>
    <xf numFmtId="0" fontId="0" fillId="0" borderId="9" xfId="0" applyBorder="1" applyAlignment="1">
      <alignment horizontal="left" vertical="justify"/>
    </xf>
    <xf numFmtId="3" fontId="10" fillId="2" borderId="5" xfId="2" applyNumberFormat="1" applyFont="1" applyFill="1" applyBorder="1" applyAlignment="1">
      <alignment horizontal="right"/>
    </xf>
    <xf numFmtId="3" fontId="10" fillId="2" borderId="6" xfId="2" applyNumberFormat="1" applyFont="1" applyFill="1" applyBorder="1" applyAlignment="1">
      <alignment horizontal="right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0" fillId="2" borderId="5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justify"/>
    </xf>
    <xf numFmtId="0" fontId="12" fillId="0" borderId="0" xfId="2" applyFont="1" applyAlignment="1">
      <alignment horizontal="center"/>
    </xf>
    <xf numFmtId="0" fontId="5" fillId="0" borderId="7" xfId="1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22113</xdr:rowOff>
    </xdr:from>
    <xdr:to>
      <xdr:col>2</xdr:col>
      <xdr:colOff>602207</xdr:colOff>
      <xdr:row>4</xdr:row>
      <xdr:rowOff>136413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113"/>
          <a:ext cx="2162946" cy="837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323278</xdr:colOff>
      <xdr:row>0</xdr:row>
      <xdr:rowOff>29599</xdr:rowOff>
    </xdr:from>
    <xdr:to>
      <xdr:col>13</xdr:col>
      <xdr:colOff>540866</xdr:colOff>
      <xdr:row>4</xdr:row>
      <xdr:rowOff>153424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251" y="29599"/>
          <a:ext cx="2071561" cy="846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599728</xdr:colOff>
      <xdr:row>0</xdr:row>
      <xdr:rowOff>37082</xdr:rowOff>
    </xdr:from>
    <xdr:to>
      <xdr:col>14</xdr:col>
      <xdr:colOff>738498</xdr:colOff>
      <xdr:row>5</xdr:row>
      <xdr:rowOff>91692</xdr:rowOff>
    </xdr:to>
    <xdr:pic>
      <xdr:nvPicPr>
        <xdr:cNvPr id="4" name="Imagen 3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74" y="37082"/>
          <a:ext cx="1065757" cy="9475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202"/>
  <sheetViews>
    <sheetView tabSelected="1" zoomScale="112" zoomScaleNormal="112" workbookViewId="0">
      <selection activeCell="D6" sqref="D6"/>
    </sheetView>
  </sheetViews>
  <sheetFormatPr baseColWidth="10" defaultRowHeight="12.75" x14ac:dyDescent="0.2"/>
  <cols>
    <col min="1" max="1" width="4.140625" style="1" bestFit="1" customWidth="1"/>
    <col min="2" max="2" width="19.85546875" style="1" customWidth="1"/>
    <col min="3" max="7" width="13.85546875" style="1" customWidth="1"/>
    <col min="8" max="8" width="10.85546875" style="1" customWidth="1"/>
    <col min="9" max="10" width="13.85546875" style="1" customWidth="1"/>
    <col min="11" max="11" width="10" style="1" customWidth="1"/>
    <col min="12" max="14" width="13.85546875" style="1" customWidth="1"/>
    <col min="15" max="15" width="11.42578125" style="1" customWidth="1"/>
    <col min="16" max="16" width="11.5703125" style="1" customWidth="1"/>
    <col min="17" max="16384" width="11.42578125" style="1"/>
  </cols>
  <sheetData>
    <row r="1" spans="1:16" ht="16.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8"/>
    </row>
    <row r="2" spans="1:16" ht="13.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39"/>
    </row>
    <row r="3" spans="1:16" ht="13.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0"/>
    </row>
    <row r="4" spans="1:16" ht="13.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40"/>
    </row>
    <row r="5" spans="1:16" ht="13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ht="13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3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5" t="s">
        <v>3</v>
      </c>
    </row>
    <row r="8" spans="1:16" ht="13.5" customHeight="1" x14ac:dyDescent="0.2">
      <c r="A8" s="72" t="s">
        <v>48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3"/>
    </row>
    <row r="9" spans="1:16" ht="20.100000000000001" customHeight="1" x14ac:dyDescent="0.2">
      <c r="A9" s="64" t="s">
        <v>4</v>
      </c>
      <c r="B9" s="64" t="s">
        <v>5</v>
      </c>
      <c r="C9" s="49" t="s">
        <v>6</v>
      </c>
      <c r="D9" s="49" t="s">
        <v>7</v>
      </c>
      <c r="E9" s="49" t="s">
        <v>8</v>
      </c>
      <c r="F9" s="49" t="s">
        <v>9</v>
      </c>
      <c r="G9" s="49" t="s">
        <v>10</v>
      </c>
      <c r="H9" s="49" t="s">
        <v>11</v>
      </c>
      <c r="I9" s="58" t="s">
        <v>12</v>
      </c>
      <c r="J9" s="49" t="s">
        <v>13</v>
      </c>
      <c r="K9" s="49" t="s">
        <v>14</v>
      </c>
      <c r="L9" s="49" t="s">
        <v>15</v>
      </c>
      <c r="M9" s="49" t="s">
        <v>46</v>
      </c>
      <c r="N9" s="49" t="s">
        <v>54</v>
      </c>
      <c r="O9" s="49" t="s">
        <v>16</v>
      </c>
      <c r="P9" s="21"/>
    </row>
    <row r="10" spans="1:16" ht="20.100000000000001" customHeight="1" x14ac:dyDescent="0.2">
      <c r="A10" s="65"/>
      <c r="B10" s="65"/>
      <c r="C10" s="50"/>
      <c r="D10" s="50"/>
      <c r="E10" s="50"/>
      <c r="F10" s="50"/>
      <c r="G10" s="50"/>
      <c r="H10" s="50"/>
      <c r="I10" s="59"/>
      <c r="J10" s="50"/>
      <c r="K10" s="50"/>
      <c r="L10" s="50"/>
      <c r="M10" s="50"/>
      <c r="N10" s="50"/>
      <c r="O10" s="50"/>
      <c r="P10" s="21"/>
    </row>
    <row r="11" spans="1:16" ht="20.100000000000001" customHeight="1" x14ac:dyDescent="0.2">
      <c r="A11" s="66"/>
      <c r="B11" s="66"/>
      <c r="C11" s="51"/>
      <c r="D11" s="51"/>
      <c r="E11" s="51"/>
      <c r="F11" s="51"/>
      <c r="G11" s="51"/>
      <c r="H11" s="51"/>
      <c r="I11" s="60"/>
      <c r="J11" s="51"/>
      <c r="K11" s="51"/>
      <c r="L11" s="51"/>
      <c r="M11" s="51"/>
      <c r="N11" s="51"/>
      <c r="O11" s="51"/>
      <c r="P11" s="21"/>
    </row>
    <row r="12" spans="1:16" ht="13.5" customHeight="1" x14ac:dyDescent="0.2">
      <c r="A12" s="5">
        <v>1</v>
      </c>
      <c r="B12" s="6" t="s">
        <v>17</v>
      </c>
      <c r="C12" s="7">
        <f t="shared" ref="C12:I21" si="0">C40+C153+C181</f>
        <v>16848265.18</v>
      </c>
      <c r="D12" s="7">
        <f t="shared" si="0"/>
        <v>4664716.26</v>
      </c>
      <c r="E12" s="7">
        <f t="shared" si="0"/>
        <v>425779.14</v>
      </c>
      <c r="F12" s="7">
        <f t="shared" si="0"/>
        <v>454090.11</v>
      </c>
      <c r="G12" s="7">
        <f t="shared" si="0"/>
        <v>399987.87</v>
      </c>
      <c r="H12" s="7">
        <f t="shared" si="0"/>
        <v>0</v>
      </c>
      <c r="I12" s="7">
        <f t="shared" si="0"/>
        <v>0</v>
      </c>
      <c r="J12" s="7">
        <f t="shared" ref="J12:J31" si="1">J40+J68+J153</f>
        <v>26497.739999999998</v>
      </c>
      <c r="K12" s="7">
        <f t="shared" ref="K12:M31" si="2">K40+K153+K181</f>
        <v>179214.22</v>
      </c>
      <c r="L12" s="7">
        <f t="shared" si="2"/>
        <v>346113.31</v>
      </c>
      <c r="M12" s="7">
        <f>M40+M153+M181</f>
        <v>-102351.97</v>
      </c>
      <c r="N12" s="7">
        <f>N153</f>
        <v>-6.51</v>
      </c>
      <c r="O12" s="7">
        <f>SUM(C12:N12)</f>
        <v>23242305.349999994</v>
      </c>
      <c r="P12" s="23"/>
    </row>
    <row r="13" spans="1:16" ht="13.5" customHeight="1" x14ac:dyDescent="0.2">
      <c r="A13" s="5">
        <v>2</v>
      </c>
      <c r="B13" s="6" t="s">
        <v>18</v>
      </c>
      <c r="C13" s="7">
        <f t="shared" si="0"/>
        <v>12701291.789999999</v>
      </c>
      <c r="D13" s="7">
        <f t="shared" si="0"/>
        <v>3038739.1</v>
      </c>
      <c r="E13" s="7">
        <f t="shared" si="0"/>
        <v>520869.07</v>
      </c>
      <c r="F13" s="7">
        <f t="shared" si="0"/>
        <v>185954.17</v>
      </c>
      <c r="G13" s="7">
        <f t="shared" si="0"/>
        <v>158860.28</v>
      </c>
      <c r="H13" s="7">
        <f t="shared" si="0"/>
        <v>0</v>
      </c>
      <c r="I13" s="7">
        <f t="shared" si="0"/>
        <v>1682078</v>
      </c>
      <c r="J13" s="7">
        <f t="shared" si="1"/>
        <v>22265.699999999997</v>
      </c>
      <c r="K13" s="7">
        <f t="shared" si="2"/>
        <v>150591.24</v>
      </c>
      <c r="L13" s="7">
        <f t="shared" si="2"/>
        <v>290834.24</v>
      </c>
      <c r="M13" s="7">
        <f t="shared" si="2"/>
        <v>-86004.94</v>
      </c>
      <c r="N13" s="7">
        <f t="shared" ref="N13:N31" si="3">N154</f>
        <v>-1.25</v>
      </c>
      <c r="O13" s="7">
        <f t="shared" ref="O13:O31" si="4">SUM(C13:N13)</f>
        <v>18665477.399999991</v>
      </c>
      <c r="P13" s="23"/>
    </row>
    <row r="14" spans="1:16" ht="13.5" customHeight="1" x14ac:dyDescent="0.2">
      <c r="A14" s="5">
        <v>3</v>
      </c>
      <c r="B14" s="6" t="s">
        <v>19</v>
      </c>
      <c r="C14" s="7">
        <f t="shared" si="0"/>
        <v>11481574.550000001</v>
      </c>
      <c r="D14" s="7">
        <f t="shared" si="0"/>
        <v>2779802.09</v>
      </c>
      <c r="E14" s="7">
        <f t="shared" si="0"/>
        <v>538440.03</v>
      </c>
      <c r="F14" s="7">
        <f t="shared" si="0"/>
        <v>136864.31</v>
      </c>
      <c r="G14" s="7">
        <f t="shared" si="0"/>
        <v>115268.39</v>
      </c>
      <c r="H14" s="7">
        <f t="shared" si="0"/>
        <v>0</v>
      </c>
      <c r="I14" s="7">
        <f t="shared" si="0"/>
        <v>1595663</v>
      </c>
      <c r="J14" s="7">
        <f t="shared" si="1"/>
        <v>18843.689999999999</v>
      </c>
      <c r="K14" s="7">
        <f t="shared" si="2"/>
        <v>127447.06</v>
      </c>
      <c r="L14" s="7">
        <f t="shared" si="2"/>
        <v>246136.28</v>
      </c>
      <c r="M14" s="7">
        <f t="shared" si="2"/>
        <v>-72786.959999999992</v>
      </c>
      <c r="N14" s="7">
        <f t="shared" si="3"/>
        <v>-0.65</v>
      </c>
      <c r="O14" s="7">
        <f t="shared" si="4"/>
        <v>16967251.790000003</v>
      </c>
      <c r="P14" s="23"/>
    </row>
    <row r="15" spans="1:16" ht="13.5" customHeight="1" x14ac:dyDescent="0.2">
      <c r="A15" s="5">
        <v>4</v>
      </c>
      <c r="B15" s="6" t="s">
        <v>20</v>
      </c>
      <c r="C15" s="7">
        <f t="shared" si="0"/>
        <v>29279835.859999999</v>
      </c>
      <c r="D15" s="7">
        <f t="shared" si="0"/>
        <v>11317754.829999998</v>
      </c>
      <c r="E15" s="7">
        <f t="shared" si="0"/>
        <v>484693.55</v>
      </c>
      <c r="F15" s="7">
        <f t="shared" si="0"/>
        <v>1391932.69</v>
      </c>
      <c r="G15" s="7">
        <f t="shared" si="0"/>
        <v>3930911.2399999998</v>
      </c>
      <c r="H15" s="7">
        <f t="shared" si="0"/>
        <v>0</v>
      </c>
      <c r="I15" s="7">
        <f t="shared" si="0"/>
        <v>15253494</v>
      </c>
      <c r="J15" s="7">
        <f t="shared" si="1"/>
        <v>75536.700000000012</v>
      </c>
      <c r="K15" s="7">
        <f t="shared" si="2"/>
        <v>510883.28</v>
      </c>
      <c r="L15" s="7">
        <f t="shared" si="2"/>
        <v>986659.98</v>
      </c>
      <c r="M15" s="7">
        <f t="shared" si="2"/>
        <v>-291773.20999999996</v>
      </c>
      <c r="N15" s="7">
        <f t="shared" si="3"/>
        <v>-945.16</v>
      </c>
      <c r="O15" s="7">
        <f t="shared" si="4"/>
        <v>62938983.759999998</v>
      </c>
      <c r="P15" s="23"/>
    </row>
    <row r="16" spans="1:16" ht="13.5" customHeight="1" x14ac:dyDescent="0.2">
      <c r="A16" s="5">
        <v>5</v>
      </c>
      <c r="B16" s="6" t="s">
        <v>21</v>
      </c>
      <c r="C16" s="7">
        <f t="shared" si="0"/>
        <v>24201353</v>
      </c>
      <c r="D16" s="7">
        <f t="shared" si="0"/>
        <v>7060313.5200000014</v>
      </c>
      <c r="E16" s="7">
        <f t="shared" si="0"/>
        <v>380818.13</v>
      </c>
      <c r="F16" s="7">
        <f t="shared" si="0"/>
        <v>854412.71</v>
      </c>
      <c r="G16" s="7">
        <f t="shared" si="0"/>
        <v>835616.72000000009</v>
      </c>
      <c r="H16" s="7">
        <f t="shared" si="0"/>
        <v>0</v>
      </c>
      <c r="I16" s="7">
        <f t="shared" si="0"/>
        <v>5233724</v>
      </c>
      <c r="J16" s="7">
        <f t="shared" si="1"/>
        <v>44354.850000000006</v>
      </c>
      <c r="K16" s="7">
        <f t="shared" si="2"/>
        <v>299988.52</v>
      </c>
      <c r="L16" s="7">
        <f t="shared" si="2"/>
        <v>579362.59</v>
      </c>
      <c r="M16" s="7">
        <f t="shared" si="2"/>
        <v>-171328.01</v>
      </c>
      <c r="N16" s="7">
        <f t="shared" si="3"/>
        <v>-43.18</v>
      </c>
      <c r="O16" s="7">
        <f t="shared" si="4"/>
        <v>39318572.850000009</v>
      </c>
      <c r="P16" s="23"/>
    </row>
    <row r="17" spans="1:16" ht="13.5" customHeight="1" x14ac:dyDescent="0.2">
      <c r="A17" s="5">
        <v>6</v>
      </c>
      <c r="B17" s="6" t="s">
        <v>22</v>
      </c>
      <c r="C17" s="7">
        <f t="shared" si="0"/>
        <v>13143863.469999999</v>
      </c>
      <c r="D17" s="7">
        <f t="shared" si="0"/>
        <v>2242353.2800000003</v>
      </c>
      <c r="E17" s="7">
        <f t="shared" si="0"/>
        <v>713632.89999999991</v>
      </c>
      <c r="F17" s="7">
        <f t="shared" si="0"/>
        <v>444957.55000000005</v>
      </c>
      <c r="G17" s="7">
        <f t="shared" si="0"/>
        <v>334767.91000000003</v>
      </c>
      <c r="H17" s="7">
        <f t="shared" si="0"/>
        <v>0</v>
      </c>
      <c r="I17" s="7">
        <f t="shared" si="0"/>
        <v>2453539</v>
      </c>
      <c r="J17" s="7">
        <f t="shared" si="1"/>
        <v>31760.82</v>
      </c>
      <c r="K17" s="7">
        <f t="shared" si="2"/>
        <v>214810.36</v>
      </c>
      <c r="L17" s="7">
        <f t="shared" si="2"/>
        <v>414859.5</v>
      </c>
      <c r="M17" s="7">
        <f t="shared" si="2"/>
        <v>-122681.47</v>
      </c>
      <c r="N17" s="7">
        <f t="shared" si="3"/>
        <v>-0.1</v>
      </c>
      <c r="O17" s="7">
        <f t="shared" si="4"/>
        <v>19871863.219999999</v>
      </c>
      <c r="P17" s="23"/>
    </row>
    <row r="18" spans="1:16" ht="13.5" customHeight="1" x14ac:dyDescent="0.2">
      <c r="A18" s="5">
        <v>7</v>
      </c>
      <c r="B18" s="6" t="s">
        <v>23</v>
      </c>
      <c r="C18" s="7">
        <f t="shared" si="0"/>
        <v>9824717.1500000004</v>
      </c>
      <c r="D18" s="7">
        <f t="shared" si="0"/>
        <v>1849997.5099999998</v>
      </c>
      <c r="E18" s="7">
        <f t="shared" si="0"/>
        <v>704330.63</v>
      </c>
      <c r="F18" s="7">
        <f t="shared" si="0"/>
        <v>140830.78000000003</v>
      </c>
      <c r="G18" s="7">
        <f t="shared" si="0"/>
        <v>115375.1</v>
      </c>
      <c r="H18" s="7">
        <f t="shared" si="0"/>
        <v>0</v>
      </c>
      <c r="I18" s="7">
        <f t="shared" si="0"/>
        <v>1459563</v>
      </c>
      <c r="J18" s="7">
        <f t="shared" si="1"/>
        <v>20008.079999999998</v>
      </c>
      <c r="K18" s="7">
        <f t="shared" si="2"/>
        <v>135322.27000000002</v>
      </c>
      <c r="L18" s="7">
        <f t="shared" si="2"/>
        <v>261345.55</v>
      </c>
      <c r="M18" s="7">
        <f t="shared" si="2"/>
        <v>-77284.61</v>
      </c>
      <c r="N18" s="7">
        <f t="shared" si="3"/>
        <v>-0.03</v>
      </c>
      <c r="O18" s="7">
        <f t="shared" si="4"/>
        <v>14434205.430000002</v>
      </c>
      <c r="P18" s="23"/>
    </row>
    <row r="19" spans="1:16" ht="13.5" customHeight="1" x14ac:dyDescent="0.2">
      <c r="A19" s="5">
        <v>8</v>
      </c>
      <c r="B19" s="6" t="s">
        <v>24</v>
      </c>
      <c r="C19" s="7">
        <f t="shared" si="0"/>
        <v>14862484.76</v>
      </c>
      <c r="D19" s="7">
        <f t="shared" si="0"/>
        <v>4085186.9400000004</v>
      </c>
      <c r="E19" s="7">
        <f t="shared" si="0"/>
        <v>455753.13</v>
      </c>
      <c r="F19" s="7">
        <f t="shared" si="0"/>
        <v>342141.09</v>
      </c>
      <c r="G19" s="7">
        <f t="shared" si="0"/>
        <v>301413.23</v>
      </c>
      <c r="H19" s="7">
        <f t="shared" si="0"/>
        <v>0</v>
      </c>
      <c r="I19" s="7">
        <f t="shared" si="0"/>
        <v>2532778</v>
      </c>
      <c r="J19" s="7">
        <f t="shared" si="1"/>
        <v>23254.53</v>
      </c>
      <c r="K19" s="7">
        <f t="shared" si="2"/>
        <v>157279.20000000001</v>
      </c>
      <c r="L19" s="7">
        <f t="shared" si="2"/>
        <v>303750.56</v>
      </c>
      <c r="M19" s="7">
        <f t="shared" si="2"/>
        <v>-89824.540000000008</v>
      </c>
      <c r="N19" s="7">
        <f t="shared" si="3"/>
        <v>-6.31</v>
      </c>
      <c r="O19" s="7">
        <f t="shared" si="4"/>
        <v>22974210.59</v>
      </c>
      <c r="P19" s="23"/>
    </row>
    <row r="20" spans="1:16" ht="13.5" customHeight="1" x14ac:dyDescent="0.2">
      <c r="A20" s="5">
        <v>9</v>
      </c>
      <c r="B20" s="6" t="s">
        <v>25</v>
      </c>
      <c r="C20" s="7">
        <f t="shared" si="0"/>
        <v>13649289.59</v>
      </c>
      <c r="D20" s="7">
        <f t="shared" si="0"/>
        <v>3430834.92</v>
      </c>
      <c r="E20" s="7">
        <f t="shared" si="0"/>
        <v>484693.55</v>
      </c>
      <c r="F20" s="7">
        <f t="shared" si="0"/>
        <v>216531.61000000004</v>
      </c>
      <c r="G20" s="7">
        <f t="shared" si="0"/>
        <v>179529.19</v>
      </c>
      <c r="H20" s="7">
        <f t="shared" si="0"/>
        <v>0</v>
      </c>
      <c r="I20" s="7">
        <f t="shared" si="0"/>
        <v>1852587</v>
      </c>
      <c r="J20" s="7">
        <f t="shared" si="1"/>
        <v>22769.31</v>
      </c>
      <c r="K20" s="7">
        <f t="shared" si="2"/>
        <v>153997.35</v>
      </c>
      <c r="L20" s="7">
        <f t="shared" si="2"/>
        <v>297412.41000000003</v>
      </c>
      <c r="M20" s="7">
        <f t="shared" si="2"/>
        <v>-87950.23</v>
      </c>
      <c r="N20" s="7">
        <f t="shared" si="3"/>
        <v>-1.22</v>
      </c>
      <c r="O20" s="7">
        <f t="shared" si="4"/>
        <v>20199693.48</v>
      </c>
      <c r="P20" s="23"/>
    </row>
    <row r="21" spans="1:16" ht="13.5" customHeight="1" x14ac:dyDescent="0.2">
      <c r="A21" s="5">
        <v>10</v>
      </c>
      <c r="B21" s="6" t="s">
        <v>26</v>
      </c>
      <c r="C21" s="7">
        <f t="shared" si="0"/>
        <v>10127124.949999999</v>
      </c>
      <c r="D21" s="7">
        <f t="shared" si="0"/>
        <v>1949169.4700000002</v>
      </c>
      <c r="E21" s="7">
        <f t="shared" si="0"/>
        <v>683142.11</v>
      </c>
      <c r="F21" s="7">
        <f t="shared" si="0"/>
        <v>160304.40000000002</v>
      </c>
      <c r="G21" s="7">
        <f t="shared" si="0"/>
        <v>132424.26999999999</v>
      </c>
      <c r="H21" s="7">
        <f t="shared" si="0"/>
        <v>0</v>
      </c>
      <c r="I21" s="7">
        <f t="shared" si="0"/>
        <v>1224338</v>
      </c>
      <c r="J21" s="7">
        <f t="shared" si="1"/>
        <v>20480.099999999999</v>
      </c>
      <c r="K21" s="7">
        <f t="shared" si="2"/>
        <v>138514.68</v>
      </c>
      <c r="L21" s="7">
        <f t="shared" si="2"/>
        <v>267510.98</v>
      </c>
      <c r="M21" s="7">
        <f t="shared" si="2"/>
        <v>-79107.839999999997</v>
      </c>
      <c r="N21" s="7">
        <f t="shared" si="3"/>
        <v>-0.16</v>
      </c>
      <c r="O21" s="7">
        <f t="shared" si="4"/>
        <v>14623900.959999999</v>
      </c>
      <c r="P21" s="23"/>
    </row>
    <row r="22" spans="1:16" ht="13.5" customHeight="1" x14ac:dyDescent="0.2">
      <c r="A22" s="5">
        <v>11</v>
      </c>
      <c r="B22" s="6" t="s">
        <v>27</v>
      </c>
      <c r="C22" s="7">
        <f t="shared" ref="C22:I31" si="5">C50+C163+C191</f>
        <v>14624329.939999999</v>
      </c>
      <c r="D22" s="7">
        <f t="shared" si="5"/>
        <v>4612517.8699999992</v>
      </c>
      <c r="E22" s="7">
        <f t="shared" si="5"/>
        <v>481592.79000000004</v>
      </c>
      <c r="F22" s="7">
        <f t="shared" si="5"/>
        <v>418688.18000000005</v>
      </c>
      <c r="G22" s="7">
        <f t="shared" si="5"/>
        <v>356440.06</v>
      </c>
      <c r="H22" s="7">
        <f t="shared" si="5"/>
        <v>0</v>
      </c>
      <c r="I22" s="7">
        <f t="shared" si="5"/>
        <v>445432</v>
      </c>
      <c r="J22" s="7">
        <f t="shared" si="1"/>
        <v>25555.53</v>
      </c>
      <c r="K22" s="7">
        <f t="shared" si="2"/>
        <v>172841.68</v>
      </c>
      <c r="L22" s="7">
        <f t="shared" si="2"/>
        <v>333806.13</v>
      </c>
      <c r="M22" s="7">
        <f t="shared" si="2"/>
        <v>-98712.52</v>
      </c>
      <c r="N22" s="7">
        <f t="shared" si="3"/>
        <v>-1.35</v>
      </c>
      <c r="O22" s="7">
        <f t="shared" si="4"/>
        <v>21372490.309999995</v>
      </c>
      <c r="P22" s="23"/>
    </row>
    <row r="23" spans="1:16" ht="13.5" customHeight="1" x14ac:dyDescent="0.2">
      <c r="A23" s="5">
        <v>12</v>
      </c>
      <c r="B23" s="6" t="s">
        <v>28</v>
      </c>
      <c r="C23" s="7">
        <f t="shared" si="5"/>
        <v>14688955.299999999</v>
      </c>
      <c r="D23" s="7">
        <f t="shared" si="5"/>
        <v>4031784.54</v>
      </c>
      <c r="E23" s="7">
        <f t="shared" si="5"/>
        <v>443866.88999999996</v>
      </c>
      <c r="F23" s="7">
        <f t="shared" si="5"/>
        <v>279627.03000000003</v>
      </c>
      <c r="G23" s="7">
        <f t="shared" si="5"/>
        <v>233797.42</v>
      </c>
      <c r="H23" s="7">
        <f t="shared" si="5"/>
        <v>0</v>
      </c>
      <c r="I23" s="7">
        <f t="shared" si="5"/>
        <v>642146</v>
      </c>
      <c r="J23" s="7">
        <f t="shared" si="1"/>
        <v>21267.09</v>
      </c>
      <c r="K23" s="7">
        <f t="shared" si="2"/>
        <v>143837.26999999999</v>
      </c>
      <c r="L23" s="7">
        <f t="shared" si="2"/>
        <v>277790.40999999997</v>
      </c>
      <c r="M23" s="7">
        <f t="shared" si="2"/>
        <v>-82147.64</v>
      </c>
      <c r="N23" s="7">
        <f t="shared" si="3"/>
        <v>-1.36</v>
      </c>
      <c r="O23" s="7">
        <f t="shared" si="4"/>
        <v>20680922.950000003</v>
      </c>
      <c r="P23" s="23"/>
    </row>
    <row r="24" spans="1:16" ht="13.5" customHeight="1" x14ac:dyDescent="0.2">
      <c r="A24" s="5">
        <v>13</v>
      </c>
      <c r="B24" s="6" t="s">
        <v>29</v>
      </c>
      <c r="C24" s="7">
        <f t="shared" si="5"/>
        <v>20179929.82</v>
      </c>
      <c r="D24" s="7">
        <f t="shared" si="5"/>
        <v>5800118.4400000004</v>
      </c>
      <c r="E24" s="7">
        <f t="shared" si="5"/>
        <v>379267.75</v>
      </c>
      <c r="F24" s="7">
        <f t="shared" si="5"/>
        <v>495110.99</v>
      </c>
      <c r="G24" s="7">
        <f t="shared" si="5"/>
        <v>421663</v>
      </c>
      <c r="H24" s="7">
        <f t="shared" si="5"/>
        <v>0</v>
      </c>
      <c r="I24" s="7">
        <f t="shared" si="5"/>
        <v>4104073</v>
      </c>
      <c r="J24" s="7">
        <f t="shared" si="1"/>
        <v>28820.58</v>
      </c>
      <c r="K24" s="7">
        <f t="shared" si="2"/>
        <v>194924.41</v>
      </c>
      <c r="L24" s="7">
        <f t="shared" si="2"/>
        <v>376454.11</v>
      </c>
      <c r="M24" s="7">
        <f t="shared" si="2"/>
        <v>-111324.3</v>
      </c>
      <c r="N24" s="7">
        <f t="shared" si="3"/>
        <v>-3.51</v>
      </c>
      <c r="O24" s="7">
        <f t="shared" si="4"/>
        <v>31869034.289999995</v>
      </c>
      <c r="P24" s="23"/>
    </row>
    <row r="25" spans="1:16" ht="13.5" customHeight="1" x14ac:dyDescent="0.2">
      <c r="A25" s="5">
        <v>14</v>
      </c>
      <c r="B25" s="6" t="s">
        <v>30</v>
      </c>
      <c r="C25" s="7">
        <f t="shared" si="5"/>
        <v>11017272.85</v>
      </c>
      <c r="D25" s="7">
        <f t="shared" si="5"/>
        <v>2493341.0700000003</v>
      </c>
      <c r="E25" s="7">
        <f t="shared" si="5"/>
        <v>568414.03999999992</v>
      </c>
      <c r="F25" s="7">
        <f t="shared" si="5"/>
        <v>93404.51</v>
      </c>
      <c r="G25" s="7">
        <f t="shared" si="5"/>
        <v>78670.37</v>
      </c>
      <c r="H25" s="7">
        <f t="shared" si="5"/>
        <v>0</v>
      </c>
      <c r="I25" s="7">
        <f t="shared" si="5"/>
        <v>552754</v>
      </c>
      <c r="J25" s="7">
        <f t="shared" si="1"/>
        <v>19435.62</v>
      </c>
      <c r="K25" s="7">
        <f t="shared" si="2"/>
        <v>131450.36000000002</v>
      </c>
      <c r="L25" s="7">
        <f t="shared" si="2"/>
        <v>253867.81</v>
      </c>
      <c r="M25" s="7">
        <f t="shared" si="2"/>
        <v>-75073.31</v>
      </c>
      <c r="N25" s="7">
        <f t="shared" si="3"/>
        <v>-0.24</v>
      </c>
      <c r="O25" s="7">
        <f t="shared" si="4"/>
        <v>15133537.079999996</v>
      </c>
      <c r="P25" s="23"/>
    </row>
    <row r="26" spans="1:16" ht="13.5" customHeight="1" x14ac:dyDescent="0.2">
      <c r="A26" s="5">
        <v>15</v>
      </c>
      <c r="B26" s="6" t="s">
        <v>31</v>
      </c>
      <c r="C26" s="7">
        <f t="shared" si="5"/>
        <v>14145982.429999998</v>
      </c>
      <c r="D26" s="7">
        <f t="shared" si="5"/>
        <v>3482020.63</v>
      </c>
      <c r="E26" s="7">
        <f t="shared" si="5"/>
        <v>484693.55</v>
      </c>
      <c r="F26" s="7">
        <f t="shared" si="5"/>
        <v>288640.23</v>
      </c>
      <c r="G26" s="7">
        <f t="shared" si="5"/>
        <v>241271.19</v>
      </c>
      <c r="H26" s="7">
        <f t="shared" si="5"/>
        <v>0</v>
      </c>
      <c r="I26" s="7">
        <f t="shared" si="5"/>
        <v>2666961</v>
      </c>
      <c r="J26" s="7">
        <f t="shared" si="1"/>
        <v>24026.699999999997</v>
      </c>
      <c r="K26" s="7">
        <f t="shared" si="2"/>
        <v>162501.62</v>
      </c>
      <c r="L26" s="7">
        <f t="shared" si="2"/>
        <v>313836.53999999998</v>
      </c>
      <c r="M26" s="7">
        <f t="shared" si="2"/>
        <v>-92807.150000000009</v>
      </c>
      <c r="N26" s="7">
        <f t="shared" si="3"/>
        <v>-1.37</v>
      </c>
      <c r="O26" s="7">
        <f t="shared" si="4"/>
        <v>21717125.370000001</v>
      </c>
      <c r="P26" s="23"/>
    </row>
    <row r="27" spans="1:16" ht="13.5" customHeight="1" x14ac:dyDescent="0.2">
      <c r="A27" s="5">
        <v>16</v>
      </c>
      <c r="B27" s="6" t="s">
        <v>32</v>
      </c>
      <c r="C27" s="7">
        <f t="shared" si="5"/>
        <v>34090798.780000001</v>
      </c>
      <c r="D27" s="7">
        <f t="shared" si="5"/>
        <v>13953161.640000001</v>
      </c>
      <c r="E27" s="7">
        <f t="shared" si="5"/>
        <v>310017.46999999997</v>
      </c>
      <c r="F27" s="7">
        <f t="shared" si="5"/>
        <v>1115003.57</v>
      </c>
      <c r="G27" s="7">
        <f t="shared" si="5"/>
        <v>1006485.04</v>
      </c>
      <c r="H27" s="7">
        <f t="shared" si="5"/>
        <v>0</v>
      </c>
      <c r="I27" s="7">
        <f t="shared" si="5"/>
        <v>2052504</v>
      </c>
      <c r="J27" s="7">
        <f t="shared" si="1"/>
        <v>44980.590000000004</v>
      </c>
      <c r="K27" s="7">
        <f t="shared" si="2"/>
        <v>304220.70999999996</v>
      </c>
      <c r="L27" s="7">
        <f t="shared" si="2"/>
        <v>587536.18000000005</v>
      </c>
      <c r="M27" s="7">
        <f t="shared" si="2"/>
        <v>-173745.08</v>
      </c>
      <c r="N27" s="7">
        <f t="shared" si="3"/>
        <v>-26.11</v>
      </c>
      <c r="O27" s="7">
        <f t="shared" si="4"/>
        <v>53290936.790000007</v>
      </c>
      <c r="P27" s="23"/>
    </row>
    <row r="28" spans="1:16" ht="13.5" customHeight="1" x14ac:dyDescent="0.2">
      <c r="A28" s="5">
        <v>17</v>
      </c>
      <c r="B28" s="6" t="s">
        <v>33</v>
      </c>
      <c r="C28" s="7">
        <f t="shared" si="5"/>
        <v>16720562.359999999</v>
      </c>
      <c r="D28" s="7">
        <f t="shared" si="5"/>
        <v>4426380.8900000006</v>
      </c>
      <c r="E28" s="7">
        <f t="shared" si="5"/>
        <v>433014.23</v>
      </c>
      <c r="F28" s="7">
        <f t="shared" si="5"/>
        <v>479078.37</v>
      </c>
      <c r="G28" s="7">
        <f t="shared" si="5"/>
        <v>417542.26999999996</v>
      </c>
      <c r="H28" s="7">
        <f t="shared" si="5"/>
        <v>0</v>
      </c>
      <c r="I28" s="7">
        <f t="shared" si="5"/>
        <v>836981</v>
      </c>
      <c r="J28" s="7">
        <f t="shared" si="1"/>
        <v>26953.02</v>
      </c>
      <c r="K28" s="7">
        <f t="shared" si="2"/>
        <v>182293.46999999997</v>
      </c>
      <c r="L28" s="7">
        <f t="shared" si="2"/>
        <v>352060.22</v>
      </c>
      <c r="M28" s="7">
        <f t="shared" si="2"/>
        <v>-104110.56999999999</v>
      </c>
      <c r="N28" s="7">
        <f t="shared" si="3"/>
        <v>-3.22</v>
      </c>
      <c r="O28" s="7">
        <f t="shared" si="4"/>
        <v>23770752.039999999</v>
      </c>
      <c r="P28" s="23"/>
    </row>
    <row r="29" spans="1:16" ht="13.5" customHeight="1" x14ac:dyDescent="0.2">
      <c r="A29" s="5">
        <v>18</v>
      </c>
      <c r="B29" s="6" t="s">
        <v>34</v>
      </c>
      <c r="C29" s="7">
        <f t="shared" si="5"/>
        <v>143713400.62</v>
      </c>
      <c r="D29" s="7">
        <f t="shared" si="5"/>
        <v>53130144.760000005</v>
      </c>
      <c r="E29" s="7">
        <f t="shared" si="5"/>
        <v>241283.99</v>
      </c>
      <c r="F29" s="7">
        <f t="shared" si="5"/>
        <v>4601502.01</v>
      </c>
      <c r="G29" s="7">
        <f t="shared" si="5"/>
        <v>9684486.0099999998</v>
      </c>
      <c r="H29" s="7">
        <f t="shared" si="5"/>
        <v>0</v>
      </c>
      <c r="I29" s="7">
        <f t="shared" si="5"/>
        <v>25203745</v>
      </c>
      <c r="J29" s="7">
        <f t="shared" si="1"/>
        <v>156069.21</v>
      </c>
      <c r="K29" s="7">
        <f t="shared" si="2"/>
        <v>1055555.0599999998</v>
      </c>
      <c r="L29" s="7">
        <f t="shared" si="2"/>
        <v>2038575.08</v>
      </c>
      <c r="M29" s="7">
        <f t="shared" si="2"/>
        <v>-602843.56000000006</v>
      </c>
      <c r="N29" s="7">
        <f t="shared" si="3"/>
        <v>-1902.05</v>
      </c>
      <c r="O29" s="7">
        <f t="shared" si="4"/>
        <v>239220016.13</v>
      </c>
      <c r="P29" s="23"/>
    </row>
    <row r="30" spans="1:16" ht="13.5" customHeight="1" x14ac:dyDescent="0.2">
      <c r="A30" s="5">
        <v>19</v>
      </c>
      <c r="B30" s="6" t="s">
        <v>35</v>
      </c>
      <c r="C30" s="7">
        <f t="shared" si="5"/>
        <v>15978224.640000001</v>
      </c>
      <c r="D30" s="7">
        <f t="shared" si="5"/>
        <v>5545785.3199999994</v>
      </c>
      <c r="E30" s="7">
        <f t="shared" si="5"/>
        <v>416993.65</v>
      </c>
      <c r="F30" s="7">
        <f t="shared" si="5"/>
        <v>371602.66000000003</v>
      </c>
      <c r="G30" s="7">
        <f t="shared" si="5"/>
        <v>317584.09999999998</v>
      </c>
      <c r="H30" s="7">
        <f t="shared" si="5"/>
        <v>0</v>
      </c>
      <c r="I30" s="7">
        <f t="shared" si="5"/>
        <v>1831842</v>
      </c>
      <c r="J30" s="7">
        <f t="shared" si="1"/>
        <v>20982.09</v>
      </c>
      <c r="K30" s="7">
        <f t="shared" si="2"/>
        <v>141909.85999999999</v>
      </c>
      <c r="L30" s="7">
        <f t="shared" si="2"/>
        <v>274068.05</v>
      </c>
      <c r="M30" s="7">
        <f t="shared" si="2"/>
        <v>-81046.880000000005</v>
      </c>
      <c r="N30" s="7">
        <f t="shared" si="3"/>
        <v>-1.97</v>
      </c>
      <c r="O30" s="7">
        <f t="shared" si="4"/>
        <v>24817943.520000003</v>
      </c>
      <c r="P30" s="23"/>
    </row>
    <row r="31" spans="1:16" ht="13.5" customHeight="1" x14ac:dyDescent="0.2">
      <c r="A31" s="5">
        <v>20</v>
      </c>
      <c r="B31" s="6" t="s">
        <v>36</v>
      </c>
      <c r="C31" s="7">
        <f t="shared" si="5"/>
        <v>17898871.420000002</v>
      </c>
      <c r="D31" s="7">
        <f t="shared" si="5"/>
        <v>4975262.92</v>
      </c>
      <c r="E31" s="7">
        <f t="shared" si="5"/>
        <v>459887.56</v>
      </c>
      <c r="F31" s="7">
        <f t="shared" si="5"/>
        <v>620018.34000000008</v>
      </c>
      <c r="G31" s="7">
        <f t="shared" si="5"/>
        <v>608811.27</v>
      </c>
      <c r="H31" s="7">
        <f t="shared" si="5"/>
        <v>0</v>
      </c>
      <c r="I31" s="7">
        <f t="shared" si="5"/>
        <v>4985251</v>
      </c>
      <c r="J31" s="7">
        <f t="shared" si="1"/>
        <v>34452</v>
      </c>
      <c r="K31" s="7">
        <f t="shared" si="2"/>
        <v>233011.96000000002</v>
      </c>
      <c r="L31" s="7">
        <f t="shared" si="2"/>
        <v>450011.87</v>
      </c>
      <c r="M31" s="7">
        <f t="shared" si="2"/>
        <v>-133076.68</v>
      </c>
      <c r="N31" s="7">
        <f t="shared" si="3"/>
        <v>-43.83</v>
      </c>
      <c r="O31" s="7">
        <f t="shared" si="4"/>
        <v>30132457.830000006</v>
      </c>
      <c r="P31" s="23"/>
    </row>
    <row r="32" spans="1:16" ht="13.5" customHeight="1" x14ac:dyDescent="0.2">
      <c r="A32" s="56" t="s">
        <v>37</v>
      </c>
      <c r="B32" s="57"/>
      <c r="C32" s="8">
        <f>SUM(C12:C31)</f>
        <v>459178128.45999998</v>
      </c>
      <c r="D32" s="8">
        <f t="shared" ref="D32:N32" si="6">SUM(D12:D31)</f>
        <v>144869385.99999997</v>
      </c>
      <c r="E32" s="8">
        <f t="shared" si="6"/>
        <v>9611184.1600000001</v>
      </c>
      <c r="F32" s="8">
        <f t="shared" si="6"/>
        <v>13090695.309999999</v>
      </c>
      <c r="G32" s="8">
        <f t="shared" si="6"/>
        <v>19870904.929999996</v>
      </c>
      <c r="H32" s="8">
        <f t="shared" si="6"/>
        <v>0</v>
      </c>
      <c r="I32" s="8">
        <f t="shared" si="6"/>
        <v>76609453</v>
      </c>
      <c r="J32" s="8">
        <f t="shared" si="6"/>
        <v>708313.95</v>
      </c>
      <c r="K32" s="8">
        <f t="shared" si="6"/>
        <v>4790594.58</v>
      </c>
      <c r="L32" s="8">
        <f t="shared" si="6"/>
        <v>9251991.7999999989</v>
      </c>
      <c r="M32" s="8">
        <f t="shared" si="6"/>
        <v>-2735981.47</v>
      </c>
      <c r="N32" s="8">
        <f t="shared" si="6"/>
        <v>-2989.5799999999995</v>
      </c>
      <c r="O32" s="8">
        <f>SUM(O12:O31)</f>
        <v>735241681.13999999</v>
      </c>
      <c r="P32" s="14"/>
    </row>
    <row r="33" spans="1:29" ht="13.5" customHeight="1" x14ac:dyDescent="0.2">
      <c r="A33" s="9" t="s">
        <v>38</v>
      </c>
      <c r="P33" s="10"/>
    </row>
    <row r="34" spans="1:29" ht="13.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29" ht="13.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29" ht="13.5" customHeight="1" x14ac:dyDescent="0.2">
      <c r="A36" s="67" t="s">
        <v>49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11"/>
    </row>
    <row r="37" spans="1:29" ht="21.95" customHeight="1" x14ac:dyDescent="0.2">
      <c r="A37" s="64" t="s">
        <v>4</v>
      </c>
      <c r="B37" s="64" t="s">
        <v>5</v>
      </c>
      <c r="C37" s="49" t="s">
        <v>6</v>
      </c>
      <c r="D37" s="49" t="s">
        <v>7</v>
      </c>
      <c r="E37" s="49" t="s">
        <v>8</v>
      </c>
      <c r="F37" s="49" t="s">
        <v>9</v>
      </c>
      <c r="G37" s="49" t="s">
        <v>10</v>
      </c>
      <c r="H37" s="49" t="s">
        <v>11</v>
      </c>
      <c r="I37" s="58" t="s">
        <v>12</v>
      </c>
      <c r="J37" s="49" t="s">
        <v>13</v>
      </c>
      <c r="K37" s="49" t="s">
        <v>14</v>
      </c>
      <c r="L37" s="49" t="s">
        <v>15</v>
      </c>
      <c r="M37" s="49" t="s">
        <v>46</v>
      </c>
      <c r="N37" s="49" t="s">
        <v>16</v>
      </c>
      <c r="O37" s="21"/>
    </row>
    <row r="38" spans="1:29" ht="21.95" customHeight="1" x14ac:dyDescent="0.2">
      <c r="A38" s="65"/>
      <c r="B38" s="65"/>
      <c r="C38" s="50"/>
      <c r="D38" s="50"/>
      <c r="E38" s="50"/>
      <c r="F38" s="50"/>
      <c r="G38" s="50"/>
      <c r="H38" s="50"/>
      <c r="I38" s="59"/>
      <c r="J38" s="50"/>
      <c r="K38" s="50"/>
      <c r="L38" s="50"/>
      <c r="M38" s="50"/>
      <c r="N38" s="50"/>
      <c r="O38" s="21"/>
    </row>
    <row r="39" spans="1:29" ht="21.95" customHeight="1" x14ac:dyDescent="0.2">
      <c r="A39" s="66"/>
      <c r="B39" s="66"/>
      <c r="C39" s="51"/>
      <c r="D39" s="51"/>
      <c r="E39" s="51"/>
      <c r="F39" s="51"/>
      <c r="G39" s="51"/>
      <c r="H39" s="51"/>
      <c r="I39" s="60"/>
      <c r="J39" s="51"/>
      <c r="K39" s="51"/>
      <c r="L39" s="51"/>
      <c r="M39" s="51"/>
      <c r="N39" s="51"/>
      <c r="O39" s="21"/>
    </row>
    <row r="40" spans="1:29" ht="13.5" customHeight="1" x14ac:dyDescent="0.2">
      <c r="A40" s="5">
        <v>1</v>
      </c>
      <c r="B40" s="6" t="s">
        <v>17</v>
      </c>
      <c r="C40" s="7">
        <v>5124088.38</v>
      </c>
      <c r="D40" s="7">
        <v>1501307.7</v>
      </c>
      <c r="E40" s="7">
        <v>96224.08</v>
      </c>
      <c r="F40" s="7">
        <v>145951.10999999999</v>
      </c>
      <c r="G40" s="7">
        <v>157231.53</v>
      </c>
      <c r="H40" s="7">
        <v>0</v>
      </c>
      <c r="I40" s="7">
        <v>0</v>
      </c>
      <c r="J40" s="7">
        <v>8832.58</v>
      </c>
      <c r="K40" s="7">
        <v>67273.48</v>
      </c>
      <c r="L40" s="7">
        <v>156788.68</v>
      </c>
      <c r="M40" s="7">
        <v>-47033.63</v>
      </c>
      <c r="N40" s="7">
        <f>SUM(C40:M40)</f>
        <v>7210663.9100000011</v>
      </c>
      <c r="P40" s="12"/>
      <c r="Q40" s="12"/>
      <c r="R40" s="13"/>
      <c r="S40" s="13"/>
      <c r="T40" s="13"/>
      <c r="U40" s="13"/>
      <c r="V40" s="12"/>
      <c r="W40" s="12"/>
      <c r="X40" s="12"/>
      <c r="Y40" s="12"/>
      <c r="Z40" s="12"/>
      <c r="AA40" s="12"/>
      <c r="AB40" s="12"/>
      <c r="AC40" s="12"/>
    </row>
    <row r="41" spans="1:29" ht="13.5" customHeight="1" x14ac:dyDescent="0.2">
      <c r="A41" s="5">
        <v>2</v>
      </c>
      <c r="B41" s="6" t="s">
        <v>18</v>
      </c>
      <c r="C41" s="7">
        <v>3850976.78</v>
      </c>
      <c r="D41" s="7">
        <v>976769.46</v>
      </c>
      <c r="E41" s="7">
        <v>122826.34</v>
      </c>
      <c r="F41" s="7">
        <v>59775.3</v>
      </c>
      <c r="G41" s="7">
        <v>60185.599999999999</v>
      </c>
      <c r="H41" s="7">
        <v>0</v>
      </c>
      <c r="I41" s="7">
        <v>195462</v>
      </c>
      <c r="J41" s="7">
        <v>7421.9</v>
      </c>
      <c r="K41" s="7">
        <v>56528.98</v>
      </c>
      <c r="L41" s="7">
        <v>131747.35999999999</v>
      </c>
      <c r="M41" s="7">
        <v>-39521.71</v>
      </c>
      <c r="N41" s="7">
        <f t="shared" ref="N41:N59" si="7">SUM(C41:M41)</f>
        <v>5422172.0100000007</v>
      </c>
      <c r="P41" s="12"/>
      <c r="Q41" s="12"/>
      <c r="R41" s="13"/>
      <c r="S41" s="13"/>
      <c r="T41" s="13"/>
      <c r="U41" s="13"/>
      <c r="V41" s="12"/>
      <c r="W41" s="12"/>
      <c r="X41" s="12"/>
      <c r="Y41" s="12"/>
      <c r="Z41" s="12"/>
      <c r="AA41" s="12"/>
      <c r="AB41" s="12"/>
      <c r="AC41" s="12"/>
    </row>
    <row r="42" spans="1:29" ht="13.5" customHeight="1" x14ac:dyDescent="0.2">
      <c r="A42" s="5">
        <v>3</v>
      </c>
      <c r="B42" s="6" t="s">
        <v>19</v>
      </c>
      <c r="C42" s="7">
        <v>3449663.81</v>
      </c>
      <c r="D42" s="7">
        <v>890823.48</v>
      </c>
      <c r="E42" s="7">
        <v>127741.98</v>
      </c>
      <c r="F42" s="7">
        <v>44005.09</v>
      </c>
      <c r="G42" s="7">
        <v>43292.11</v>
      </c>
      <c r="H42" s="7">
        <v>0</v>
      </c>
      <c r="I42" s="7">
        <v>291088</v>
      </c>
      <c r="J42" s="7">
        <v>6281.23</v>
      </c>
      <c r="K42" s="7">
        <v>47841.11</v>
      </c>
      <c r="L42" s="7">
        <v>111499.27</v>
      </c>
      <c r="M42" s="7">
        <v>-33447.67</v>
      </c>
      <c r="N42" s="7">
        <f t="shared" si="7"/>
        <v>4978788.4100000011</v>
      </c>
      <c r="P42" s="12"/>
      <c r="Q42" s="12"/>
      <c r="R42" s="13"/>
      <c r="S42" s="13"/>
      <c r="T42" s="13"/>
      <c r="U42" s="13"/>
      <c r="V42" s="12"/>
      <c r="W42" s="12"/>
      <c r="X42" s="12"/>
      <c r="Y42" s="12"/>
      <c r="Z42" s="12"/>
      <c r="AA42" s="12"/>
      <c r="AB42" s="12"/>
      <c r="AC42" s="12"/>
    </row>
    <row r="43" spans="1:29" ht="13.5" customHeight="1" x14ac:dyDescent="0.2">
      <c r="A43" s="5">
        <v>4</v>
      </c>
      <c r="B43" s="6" t="s">
        <v>20</v>
      </c>
      <c r="C43" s="7">
        <v>8635624.5099999998</v>
      </c>
      <c r="D43" s="7">
        <v>3756199.86</v>
      </c>
      <c r="E43" s="7">
        <v>112705.92</v>
      </c>
      <c r="F43" s="7">
        <v>450878.9</v>
      </c>
      <c r="G43" s="7">
        <v>3011104.06</v>
      </c>
      <c r="H43" s="7">
        <v>0</v>
      </c>
      <c r="I43" s="7">
        <v>4309572</v>
      </c>
      <c r="J43" s="7">
        <v>25178.9</v>
      </c>
      <c r="K43" s="7">
        <v>191775.5</v>
      </c>
      <c r="L43" s="7">
        <v>446955.1</v>
      </c>
      <c r="M43" s="7">
        <v>-134078.06</v>
      </c>
      <c r="N43" s="7">
        <f t="shared" si="7"/>
        <v>20805916.690000001</v>
      </c>
      <c r="P43" s="12"/>
      <c r="Q43" s="12"/>
      <c r="R43" s="13"/>
      <c r="S43" s="13"/>
      <c r="T43" s="13"/>
      <c r="U43" s="13"/>
      <c r="V43" s="12"/>
      <c r="W43" s="12"/>
      <c r="X43" s="12"/>
      <c r="Y43" s="12"/>
      <c r="Z43" s="12"/>
      <c r="AA43" s="12"/>
      <c r="AB43" s="12"/>
      <c r="AC43" s="12"/>
    </row>
    <row r="44" spans="1:29" ht="13.5" customHeight="1" x14ac:dyDescent="0.2">
      <c r="A44" s="5">
        <v>5</v>
      </c>
      <c r="B44" s="6" t="s">
        <v>21</v>
      </c>
      <c r="C44" s="7">
        <v>7448433.9100000001</v>
      </c>
      <c r="D44" s="7">
        <v>2304997.31</v>
      </c>
      <c r="E44" s="7">
        <v>83645.83</v>
      </c>
      <c r="F44" s="7">
        <v>274971.17</v>
      </c>
      <c r="G44" s="7">
        <v>374338.96</v>
      </c>
      <c r="H44" s="7">
        <v>0</v>
      </c>
      <c r="I44" s="7">
        <v>1253589</v>
      </c>
      <c r="J44" s="7">
        <v>14784.95</v>
      </c>
      <c r="K44" s="7">
        <v>112609.77</v>
      </c>
      <c r="L44" s="7">
        <v>262450.15999999997</v>
      </c>
      <c r="M44" s="7">
        <v>-78730.080000000002</v>
      </c>
      <c r="N44" s="7">
        <f t="shared" si="7"/>
        <v>12051090.98</v>
      </c>
      <c r="P44" s="12"/>
      <c r="Q44" s="12"/>
      <c r="R44" s="13"/>
      <c r="S44" s="13"/>
      <c r="T44" s="13"/>
      <c r="U44" s="13"/>
      <c r="V44" s="12"/>
      <c r="W44" s="12"/>
      <c r="X44" s="12"/>
      <c r="Y44" s="12"/>
      <c r="Z44" s="12"/>
      <c r="AA44" s="12"/>
      <c r="AB44" s="12"/>
      <c r="AC44" s="12"/>
    </row>
    <row r="45" spans="1:29" ht="13.5" customHeight="1" x14ac:dyDescent="0.2">
      <c r="A45" s="5">
        <v>6</v>
      </c>
      <c r="B45" s="6" t="s">
        <v>22</v>
      </c>
      <c r="C45" s="7">
        <v>3884266.49</v>
      </c>
      <c r="D45" s="7">
        <v>725835.06</v>
      </c>
      <c r="E45" s="7">
        <v>176753.76</v>
      </c>
      <c r="F45" s="7">
        <v>143541.48000000001</v>
      </c>
      <c r="G45" s="7">
        <v>122710.49</v>
      </c>
      <c r="H45" s="7">
        <v>0</v>
      </c>
      <c r="I45" s="7">
        <v>1730787</v>
      </c>
      <c r="J45" s="7">
        <v>10586.94</v>
      </c>
      <c r="K45" s="7">
        <v>80635.570000000007</v>
      </c>
      <c r="L45" s="7">
        <v>187930.57</v>
      </c>
      <c r="M45" s="7">
        <v>-56375.61</v>
      </c>
      <c r="N45" s="7">
        <f t="shared" si="7"/>
        <v>7006671.7500000019</v>
      </c>
      <c r="P45" s="12"/>
      <c r="Q45" s="12"/>
      <c r="R45" s="13"/>
      <c r="S45" s="13"/>
      <c r="T45" s="13"/>
      <c r="U45" s="13"/>
      <c r="V45" s="12"/>
      <c r="W45" s="12"/>
      <c r="X45" s="12"/>
      <c r="Y45" s="12"/>
      <c r="Z45" s="12"/>
      <c r="AA45" s="12"/>
      <c r="AB45" s="12"/>
      <c r="AC45" s="12"/>
    </row>
    <row r="46" spans="1:29" x14ac:dyDescent="0.2">
      <c r="A46" s="5">
        <v>7</v>
      </c>
      <c r="B46" s="6" t="s">
        <v>23</v>
      </c>
      <c r="C46" s="7">
        <v>2912176.4</v>
      </c>
      <c r="D46" s="7">
        <v>593376.23</v>
      </c>
      <c r="E46" s="7">
        <v>174151.37</v>
      </c>
      <c r="F46" s="7">
        <v>45297.48</v>
      </c>
      <c r="G46" s="7">
        <v>42279.94</v>
      </c>
      <c r="H46" s="7">
        <v>0</v>
      </c>
      <c r="I46" s="7">
        <v>362677</v>
      </c>
      <c r="J46" s="7">
        <v>6669.36</v>
      </c>
      <c r="K46" s="7">
        <v>50797.31</v>
      </c>
      <c r="L46" s="7">
        <v>118389.04</v>
      </c>
      <c r="M46" s="7">
        <v>-35514.47</v>
      </c>
      <c r="N46" s="7">
        <f t="shared" si="7"/>
        <v>4270299.66</v>
      </c>
      <c r="P46" s="12"/>
      <c r="Q46" s="12"/>
      <c r="R46" s="13"/>
      <c r="S46" s="13"/>
      <c r="T46" s="13"/>
      <c r="U46" s="13"/>
      <c r="V46" s="12"/>
      <c r="W46" s="12"/>
      <c r="X46" s="12"/>
      <c r="Y46" s="12"/>
      <c r="Z46" s="12"/>
      <c r="AA46" s="12"/>
      <c r="AB46" s="12"/>
      <c r="AC46" s="12"/>
    </row>
    <row r="47" spans="1:29" x14ac:dyDescent="0.2">
      <c r="A47" s="5">
        <v>8</v>
      </c>
      <c r="B47" s="6" t="s">
        <v>24</v>
      </c>
      <c r="C47" s="7">
        <v>4483461.45</v>
      </c>
      <c r="D47" s="7">
        <v>1313790.98</v>
      </c>
      <c r="E47" s="7">
        <v>104609.57</v>
      </c>
      <c r="F47" s="7">
        <v>110028.27</v>
      </c>
      <c r="G47" s="7">
        <v>120898.27</v>
      </c>
      <c r="H47" s="7">
        <v>0</v>
      </c>
      <c r="I47" s="7">
        <v>1638307</v>
      </c>
      <c r="J47" s="7">
        <v>7751.51</v>
      </c>
      <c r="K47" s="7">
        <v>59039.51</v>
      </c>
      <c r="L47" s="7">
        <v>137598.43</v>
      </c>
      <c r="M47" s="7">
        <v>-41276.92</v>
      </c>
      <c r="N47" s="7">
        <f t="shared" si="7"/>
        <v>7934208.0699999984</v>
      </c>
      <c r="P47" s="12"/>
      <c r="Q47" s="12"/>
      <c r="R47" s="13"/>
      <c r="S47" s="13"/>
      <c r="T47" s="13"/>
      <c r="U47" s="13"/>
      <c r="V47" s="12"/>
      <c r="W47" s="12"/>
      <c r="X47" s="12"/>
      <c r="Y47" s="12"/>
      <c r="Z47" s="12"/>
      <c r="AA47" s="12"/>
      <c r="AB47" s="12"/>
      <c r="AC47" s="12"/>
    </row>
    <row r="48" spans="1:29" x14ac:dyDescent="0.2">
      <c r="A48" s="5">
        <v>9</v>
      </c>
      <c r="B48" s="6" t="s">
        <v>25</v>
      </c>
      <c r="C48" s="7">
        <v>4164021.63</v>
      </c>
      <c r="D48" s="7">
        <v>1101769.22</v>
      </c>
      <c r="E48" s="7">
        <v>112705.92</v>
      </c>
      <c r="F48" s="7">
        <v>69670.820000000007</v>
      </c>
      <c r="G48" s="7">
        <v>67726.929999999993</v>
      </c>
      <c r="H48" s="7">
        <v>0</v>
      </c>
      <c r="I48" s="7">
        <v>1018811</v>
      </c>
      <c r="J48" s="7">
        <v>7589.77</v>
      </c>
      <c r="K48" s="7">
        <v>57807.57</v>
      </c>
      <c r="L48" s="7">
        <v>134727.26</v>
      </c>
      <c r="M48" s="7">
        <v>-40415.620000000003</v>
      </c>
      <c r="N48" s="7">
        <f t="shared" si="7"/>
        <v>6694414.4999999991</v>
      </c>
      <c r="P48" s="12"/>
      <c r="Q48" s="12"/>
      <c r="R48" s="13"/>
      <c r="S48" s="13"/>
      <c r="T48" s="13"/>
      <c r="U48" s="13"/>
      <c r="V48" s="12"/>
      <c r="W48" s="12"/>
      <c r="X48" s="12"/>
      <c r="Y48" s="12"/>
      <c r="Z48" s="12"/>
      <c r="AA48" s="12"/>
      <c r="AB48" s="12"/>
      <c r="AC48" s="12"/>
    </row>
    <row r="49" spans="1:29" x14ac:dyDescent="0.2">
      <c r="A49" s="5">
        <v>10</v>
      </c>
      <c r="B49" s="6" t="s">
        <v>26</v>
      </c>
      <c r="C49" s="7">
        <v>3007839.62</v>
      </c>
      <c r="D49" s="7">
        <v>625551</v>
      </c>
      <c r="E49" s="7">
        <v>168223.69</v>
      </c>
      <c r="F49" s="7">
        <v>51551.47</v>
      </c>
      <c r="G49" s="7">
        <v>48742.23</v>
      </c>
      <c r="H49" s="7">
        <v>0</v>
      </c>
      <c r="I49" s="7">
        <v>83755</v>
      </c>
      <c r="J49" s="7">
        <v>6826.7</v>
      </c>
      <c r="K49" s="7">
        <v>51995.68</v>
      </c>
      <c r="L49" s="7">
        <v>121181.97</v>
      </c>
      <c r="M49" s="7">
        <v>-36352.29</v>
      </c>
      <c r="N49" s="7">
        <f t="shared" si="7"/>
        <v>4129315.0700000008</v>
      </c>
      <c r="P49" s="12"/>
      <c r="Q49" s="12"/>
      <c r="R49" s="13"/>
      <c r="S49" s="13"/>
      <c r="T49" s="13"/>
      <c r="U49" s="13"/>
      <c r="V49" s="12"/>
      <c r="W49" s="12"/>
      <c r="X49" s="12"/>
      <c r="Y49" s="12"/>
      <c r="Z49" s="12"/>
      <c r="AA49" s="12"/>
      <c r="AB49" s="12"/>
      <c r="AC49" s="12"/>
    </row>
    <row r="50" spans="1:29" x14ac:dyDescent="0.2">
      <c r="A50" s="5">
        <v>11</v>
      </c>
      <c r="B50" s="6" t="s">
        <v>27</v>
      </c>
      <c r="C50" s="7">
        <v>4423987.6900000004</v>
      </c>
      <c r="D50" s="7">
        <v>1487004.67</v>
      </c>
      <c r="E50" s="7">
        <v>111838.45</v>
      </c>
      <c r="F50" s="7">
        <v>134536.20000000001</v>
      </c>
      <c r="G50" s="7">
        <v>132722.68</v>
      </c>
      <c r="H50" s="7">
        <v>0</v>
      </c>
      <c r="I50" s="7">
        <v>67023</v>
      </c>
      <c r="J50" s="7">
        <v>8518.51</v>
      </c>
      <c r="K50" s="7">
        <v>64881.36</v>
      </c>
      <c r="L50" s="7">
        <v>151213.54999999999</v>
      </c>
      <c r="M50" s="7">
        <v>-45361.2</v>
      </c>
      <c r="N50" s="7">
        <f t="shared" si="7"/>
        <v>6536364.9100000001</v>
      </c>
      <c r="P50" s="12"/>
      <c r="Q50" s="12"/>
      <c r="R50" s="13"/>
      <c r="S50" s="13"/>
      <c r="T50" s="13"/>
      <c r="U50" s="13"/>
      <c r="V50" s="12"/>
      <c r="W50" s="12"/>
      <c r="X50" s="12"/>
      <c r="Y50" s="12"/>
      <c r="Z50" s="12"/>
      <c r="AA50" s="12"/>
      <c r="AB50" s="12"/>
      <c r="AC50" s="12"/>
    </row>
    <row r="51" spans="1:29" x14ac:dyDescent="0.2">
      <c r="A51" s="5">
        <v>12</v>
      </c>
      <c r="B51" s="6" t="s">
        <v>28</v>
      </c>
      <c r="C51" s="7">
        <v>4450224.75</v>
      </c>
      <c r="D51" s="7">
        <v>1292968.43</v>
      </c>
      <c r="E51" s="7">
        <v>101284.29</v>
      </c>
      <c r="F51" s="7">
        <v>89931.68</v>
      </c>
      <c r="G51" s="7">
        <v>87877.66</v>
      </c>
      <c r="H51" s="7">
        <v>0</v>
      </c>
      <c r="I51" s="7">
        <v>487667</v>
      </c>
      <c r="J51" s="7">
        <v>7089.03</v>
      </c>
      <c r="K51" s="7">
        <v>53993.67</v>
      </c>
      <c r="L51" s="7">
        <v>125838.53</v>
      </c>
      <c r="M51" s="7">
        <v>-37749.17</v>
      </c>
      <c r="N51" s="7">
        <f t="shared" si="7"/>
        <v>6659125.8700000001</v>
      </c>
      <c r="P51" s="12"/>
      <c r="Q51" s="12"/>
      <c r="R51" s="13"/>
      <c r="S51" s="13"/>
      <c r="T51" s="13"/>
      <c r="U51" s="13"/>
      <c r="V51" s="12"/>
      <c r="W51" s="12"/>
      <c r="X51" s="12"/>
      <c r="Y51" s="12"/>
      <c r="Z51" s="12"/>
      <c r="AA51" s="12"/>
      <c r="AB51" s="12"/>
      <c r="AC51" s="12"/>
    </row>
    <row r="52" spans="1:29" x14ac:dyDescent="0.2">
      <c r="A52" s="5">
        <v>13</v>
      </c>
      <c r="B52" s="6" t="s">
        <v>29</v>
      </c>
      <c r="C52" s="7">
        <v>6171792.9400000004</v>
      </c>
      <c r="D52" s="7">
        <v>1863357.74</v>
      </c>
      <c r="E52" s="7">
        <v>83212.100000000006</v>
      </c>
      <c r="F52" s="7">
        <v>159179.64000000001</v>
      </c>
      <c r="G52" s="7">
        <v>160125.18000000002</v>
      </c>
      <c r="H52" s="7">
        <v>0</v>
      </c>
      <c r="I52" s="7">
        <v>190091</v>
      </c>
      <c r="J52" s="7">
        <v>9606.86</v>
      </c>
      <c r="K52" s="7">
        <v>73170.78</v>
      </c>
      <c r="L52" s="7">
        <v>170533</v>
      </c>
      <c r="M52" s="7">
        <v>-51156.67</v>
      </c>
      <c r="N52" s="7">
        <f t="shared" si="7"/>
        <v>8829912.5699999984</v>
      </c>
      <c r="P52" s="12"/>
      <c r="Q52" s="12"/>
      <c r="R52" s="13"/>
      <c r="S52" s="13"/>
      <c r="T52" s="13"/>
      <c r="U52" s="13"/>
      <c r="V52" s="12"/>
      <c r="W52" s="12"/>
      <c r="X52" s="12"/>
      <c r="Y52" s="12"/>
      <c r="Z52" s="12"/>
      <c r="AA52" s="12"/>
      <c r="AB52" s="12"/>
      <c r="AC52" s="12"/>
    </row>
    <row r="53" spans="1:29" x14ac:dyDescent="0.2">
      <c r="A53" s="5">
        <v>14</v>
      </c>
      <c r="B53" s="6" t="s">
        <v>30</v>
      </c>
      <c r="C53" s="7">
        <v>3340783.3</v>
      </c>
      <c r="D53" s="7">
        <v>798751.78</v>
      </c>
      <c r="E53" s="7">
        <v>136127.48000000001</v>
      </c>
      <c r="F53" s="7">
        <v>30022.720000000001</v>
      </c>
      <c r="G53" s="7">
        <v>29192.15</v>
      </c>
      <c r="H53" s="7">
        <v>0</v>
      </c>
      <c r="I53" s="7">
        <v>226673</v>
      </c>
      <c r="J53" s="7">
        <v>6478.54</v>
      </c>
      <c r="K53" s="7">
        <v>49343.87</v>
      </c>
      <c r="L53" s="7">
        <v>115001.64</v>
      </c>
      <c r="M53" s="7">
        <v>-34498.31</v>
      </c>
      <c r="N53" s="7">
        <f t="shared" si="7"/>
        <v>4697876.1700000009</v>
      </c>
      <c r="P53" s="12"/>
      <c r="Q53" s="12"/>
      <c r="R53" s="13"/>
      <c r="S53" s="13"/>
      <c r="T53" s="13"/>
      <c r="U53" s="13"/>
      <c r="V53" s="12"/>
      <c r="W53" s="12"/>
      <c r="X53" s="12"/>
      <c r="Y53" s="12"/>
      <c r="Z53" s="12"/>
      <c r="AA53" s="12"/>
      <c r="AB53" s="12"/>
      <c r="AC53" s="12"/>
    </row>
    <row r="54" spans="1:29" x14ac:dyDescent="0.2">
      <c r="A54" s="5">
        <v>15</v>
      </c>
      <c r="B54" s="6" t="s">
        <v>31</v>
      </c>
      <c r="C54" s="7">
        <v>4270575.8099999996</v>
      </c>
      <c r="D54" s="7">
        <v>1118807.81</v>
      </c>
      <c r="E54" s="7">
        <v>112705.92</v>
      </c>
      <c r="F54" s="7">
        <v>92832.26</v>
      </c>
      <c r="G54" s="7">
        <v>90575.45</v>
      </c>
      <c r="H54" s="7">
        <v>0</v>
      </c>
      <c r="I54" s="7">
        <v>387381</v>
      </c>
      <c r="J54" s="7">
        <v>8008.9</v>
      </c>
      <c r="K54" s="7">
        <v>60999.9</v>
      </c>
      <c r="L54" s="7">
        <v>142167.35999999999</v>
      </c>
      <c r="M54" s="7">
        <v>-42647.51</v>
      </c>
      <c r="N54" s="7">
        <f t="shared" si="7"/>
        <v>6241406.9000000004</v>
      </c>
      <c r="P54" s="12"/>
      <c r="Q54" s="12"/>
      <c r="R54" s="13"/>
      <c r="S54" s="13"/>
      <c r="T54" s="13"/>
      <c r="U54" s="13"/>
      <c r="V54" s="12"/>
      <c r="W54" s="12"/>
      <c r="X54" s="12"/>
      <c r="Y54" s="12"/>
      <c r="Z54" s="12"/>
      <c r="AA54" s="12"/>
      <c r="AB54" s="12"/>
      <c r="AC54" s="12"/>
    </row>
    <row r="55" spans="1:29" x14ac:dyDescent="0.2">
      <c r="A55" s="5">
        <v>16</v>
      </c>
      <c r="B55" s="6" t="s">
        <v>32</v>
      </c>
      <c r="C55" s="7">
        <v>10443700.699999999</v>
      </c>
      <c r="D55" s="7">
        <v>4502284.3</v>
      </c>
      <c r="E55" s="7">
        <v>63838.71</v>
      </c>
      <c r="F55" s="7">
        <v>358499.79</v>
      </c>
      <c r="G55" s="7">
        <v>411580.66</v>
      </c>
      <c r="H55" s="7">
        <v>0</v>
      </c>
      <c r="I55" s="7">
        <v>98538</v>
      </c>
      <c r="J55" s="7">
        <v>14993.53</v>
      </c>
      <c r="K55" s="7">
        <v>114198.45</v>
      </c>
      <c r="L55" s="7">
        <v>266152.78000000003</v>
      </c>
      <c r="M55" s="7">
        <v>-79840.789999999994</v>
      </c>
      <c r="N55" s="7">
        <f t="shared" si="7"/>
        <v>16193946.129999999</v>
      </c>
      <c r="P55" s="12"/>
      <c r="Q55" s="12"/>
      <c r="R55" s="13"/>
      <c r="S55" s="13"/>
      <c r="T55" s="13"/>
      <c r="U55" s="13"/>
      <c r="V55" s="12"/>
      <c r="W55" s="12"/>
      <c r="X55" s="12"/>
      <c r="Y55" s="12"/>
      <c r="Z55" s="12"/>
      <c r="AA55" s="12"/>
      <c r="AB55" s="12"/>
      <c r="AC55" s="12"/>
    </row>
    <row r="56" spans="1:29" x14ac:dyDescent="0.2">
      <c r="A56" s="5">
        <v>17</v>
      </c>
      <c r="B56" s="6" t="s">
        <v>33</v>
      </c>
      <c r="C56" s="7">
        <v>5067245.88</v>
      </c>
      <c r="D56" s="7">
        <v>1423439.05</v>
      </c>
      <c r="E56" s="7">
        <v>98248.16</v>
      </c>
      <c r="F56" s="7">
        <v>153880.76</v>
      </c>
      <c r="G56" s="7">
        <v>158172.19</v>
      </c>
      <c r="H56" s="7">
        <v>0</v>
      </c>
      <c r="I56" s="7">
        <v>286825</v>
      </c>
      <c r="J56" s="7">
        <v>8984.34</v>
      </c>
      <c r="K56" s="7">
        <v>68429.37</v>
      </c>
      <c r="L56" s="7">
        <v>159482.60999999999</v>
      </c>
      <c r="M56" s="7">
        <v>-47841.760000000002</v>
      </c>
      <c r="N56" s="7">
        <f t="shared" si="7"/>
        <v>7376865.6000000006</v>
      </c>
      <c r="P56" s="12"/>
      <c r="Q56" s="12"/>
      <c r="R56" s="13"/>
      <c r="S56" s="13"/>
      <c r="T56" s="13"/>
      <c r="U56" s="13"/>
      <c r="V56" s="12"/>
      <c r="W56" s="12"/>
      <c r="X56" s="12"/>
      <c r="Y56" s="12"/>
      <c r="Z56" s="12"/>
      <c r="AA56" s="12"/>
      <c r="AB56" s="12"/>
      <c r="AC56" s="12"/>
    </row>
    <row r="57" spans="1:29" x14ac:dyDescent="0.2">
      <c r="A57" s="5">
        <v>18</v>
      </c>
      <c r="B57" s="6" t="s">
        <v>34</v>
      </c>
      <c r="C57" s="7">
        <v>44238372.670000002</v>
      </c>
      <c r="D57" s="7">
        <v>17117573.899999999</v>
      </c>
      <c r="E57" s="7">
        <v>44609.9</v>
      </c>
      <c r="F57" s="7">
        <v>1481299.44</v>
      </c>
      <c r="G57" s="7">
        <v>6731512.6299999999</v>
      </c>
      <c r="H57" s="7">
        <v>0</v>
      </c>
      <c r="I57" s="7">
        <v>2004688</v>
      </c>
      <c r="J57" s="7">
        <v>52023.07</v>
      </c>
      <c r="K57" s="7">
        <v>396234.54</v>
      </c>
      <c r="L57" s="7">
        <v>923470.66</v>
      </c>
      <c r="M57" s="7">
        <v>-277023.7</v>
      </c>
      <c r="N57" s="7">
        <f t="shared" si="7"/>
        <v>72712761.109999985</v>
      </c>
      <c r="P57" s="12"/>
      <c r="Q57" s="12"/>
      <c r="R57" s="13"/>
      <c r="S57" s="13"/>
      <c r="T57" s="13"/>
      <c r="U57" s="13"/>
      <c r="V57" s="12"/>
      <c r="W57" s="12"/>
      <c r="X57" s="12"/>
      <c r="Y57" s="12"/>
      <c r="Z57" s="12"/>
      <c r="AA57" s="12"/>
      <c r="AB57" s="12"/>
      <c r="AC57" s="12"/>
    </row>
    <row r="58" spans="1:29" x14ac:dyDescent="0.2">
      <c r="A58" s="5">
        <v>19</v>
      </c>
      <c r="B58" s="6" t="s">
        <v>35</v>
      </c>
      <c r="C58" s="7">
        <v>4791867.3099999996</v>
      </c>
      <c r="D58" s="7">
        <v>1782386.14</v>
      </c>
      <c r="E58" s="7">
        <v>93766.26</v>
      </c>
      <c r="F58" s="7">
        <v>119419.23</v>
      </c>
      <c r="G58" s="7">
        <v>119639.76</v>
      </c>
      <c r="H58" s="7">
        <v>0</v>
      </c>
      <c r="I58" s="7">
        <v>634450</v>
      </c>
      <c r="J58" s="7">
        <v>6994.03</v>
      </c>
      <c r="K58" s="7">
        <v>53270.16</v>
      </c>
      <c r="L58" s="7">
        <v>124152.31</v>
      </c>
      <c r="M58" s="7">
        <v>-37243.339999999997</v>
      </c>
      <c r="N58" s="7">
        <f t="shared" si="7"/>
        <v>7688701.8599999994</v>
      </c>
      <c r="P58" s="12"/>
      <c r="Q58" s="12"/>
      <c r="R58" s="13"/>
      <c r="S58" s="13"/>
      <c r="T58" s="13"/>
      <c r="U58" s="13"/>
      <c r="V58" s="12"/>
      <c r="W58" s="12"/>
      <c r="X58" s="12"/>
      <c r="Y58" s="12"/>
      <c r="Z58" s="12"/>
      <c r="AA58" s="12"/>
      <c r="AB58" s="12"/>
      <c r="AC58" s="12"/>
    </row>
    <row r="59" spans="1:29" x14ac:dyDescent="0.2">
      <c r="A59" s="5">
        <v>20</v>
      </c>
      <c r="B59" s="6" t="s">
        <v>36</v>
      </c>
      <c r="C59" s="7">
        <v>5384642.9500000002</v>
      </c>
      <c r="D59" s="7">
        <v>1614206.88</v>
      </c>
      <c r="E59" s="7">
        <v>105766.2</v>
      </c>
      <c r="F59" s="7">
        <v>199966.52</v>
      </c>
      <c r="G59" s="7">
        <v>296027.49</v>
      </c>
      <c r="H59" s="7">
        <v>0</v>
      </c>
      <c r="I59" s="7">
        <v>913237</v>
      </c>
      <c r="J59" s="7">
        <v>11484</v>
      </c>
      <c r="K59" s="7">
        <v>87468.08</v>
      </c>
      <c r="L59" s="7">
        <v>203854.52</v>
      </c>
      <c r="M59" s="7">
        <v>-61152.53</v>
      </c>
      <c r="N59" s="7">
        <f t="shared" si="7"/>
        <v>8755501.1099999994</v>
      </c>
      <c r="P59" s="12"/>
      <c r="Q59" s="12"/>
      <c r="R59" s="13"/>
      <c r="S59" s="13"/>
      <c r="T59" s="13"/>
      <c r="U59" s="13"/>
      <c r="V59" s="12"/>
      <c r="W59" s="12"/>
      <c r="X59" s="12"/>
      <c r="Y59" s="12"/>
      <c r="Z59" s="12"/>
      <c r="AA59" s="12"/>
      <c r="AB59" s="12"/>
      <c r="AC59" s="12"/>
    </row>
    <row r="60" spans="1:29" x14ac:dyDescent="0.2">
      <c r="A60" s="56" t="s">
        <v>37</v>
      </c>
      <c r="B60" s="57"/>
      <c r="C60" s="8">
        <f>SUM(C40:C59)</f>
        <v>139543746.97999999</v>
      </c>
      <c r="D60" s="8">
        <f t="shared" ref="D60:M60" si="8">SUM(D40:D59)</f>
        <v>46791201.000000007</v>
      </c>
      <c r="E60" s="8">
        <f t="shared" si="8"/>
        <v>2230985.9299999997</v>
      </c>
      <c r="F60" s="8">
        <f t="shared" si="8"/>
        <v>4215239.3299999991</v>
      </c>
      <c r="G60" s="8">
        <f t="shared" si="8"/>
        <v>12265935.970000001</v>
      </c>
      <c r="H60" s="8">
        <f t="shared" si="8"/>
        <v>0</v>
      </c>
      <c r="I60" s="8">
        <f t="shared" si="8"/>
        <v>16180621</v>
      </c>
      <c r="J60" s="8">
        <f t="shared" si="8"/>
        <v>236104.65</v>
      </c>
      <c r="K60" s="8">
        <f t="shared" si="8"/>
        <v>1798294.66</v>
      </c>
      <c r="L60" s="8">
        <f t="shared" si="8"/>
        <v>4191134.8000000003</v>
      </c>
      <c r="M60" s="8">
        <f t="shared" si="8"/>
        <v>-1257261.04</v>
      </c>
      <c r="N60" s="8">
        <f>SUM(N40:N59)</f>
        <v>226196003.27999997</v>
      </c>
      <c r="P60" s="14"/>
      <c r="Q60" s="12"/>
      <c r="R60" s="13"/>
      <c r="S60" s="13"/>
      <c r="T60" s="13"/>
      <c r="U60" s="13"/>
      <c r="V60" s="12"/>
      <c r="W60" s="12"/>
      <c r="X60" s="12"/>
      <c r="Y60" s="12"/>
      <c r="Z60" s="12"/>
      <c r="AA60" s="12"/>
      <c r="AB60" s="12"/>
      <c r="AC60" s="12"/>
    </row>
    <row r="61" spans="1:29" x14ac:dyDescent="0.2">
      <c r="A61" s="9" t="s">
        <v>38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x14ac:dyDescent="0.2">
      <c r="A62" s="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29" x14ac:dyDescent="0.2">
      <c r="A63" s="9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29" x14ac:dyDescent="0.2">
      <c r="A64" s="67" t="s">
        <v>50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3"/>
      <c r="P64" s="3"/>
    </row>
    <row r="65" spans="1:16" ht="21.95" customHeight="1" x14ac:dyDescent="0.2">
      <c r="A65" s="61" t="s">
        <v>4</v>
      </c>
      <c r="B65" s="61" t="s">
        <v>5</v>
      </c>
      <c r="C65" s="49" t="s">
        <v>6</v>
      </c>
      <c r="D65" s="49" t="s">
        <v>7</v>
      </c>
      <c r="E65" s="49" t="s">
        <v>8</v>
      </c>
      <c r="F65" s="49" t="s">
        <v>9</v>
      </c>
      <c r="G65" s="49" t="s">
        <v>10</v>
      </c>
      <c r="H65" s="49" t="s">
        <v>11</v>
      </c>
      <c r="I65" s="58" t="s">
        <v>12</v>
      </c>
      <c r="J65" s="49" t="s">
        <v>13</v>
      </c>
      <c r="K65" s="49" t="s">
        <v>14</v>
      </c>
      <c r="L65" s="49" t="s">
        <v>15</v>
      </c>
      <c r="M65" s="49" t="s">
        <v>46</v>
      </c>
      <c r="N65" s="49" t="s">
        <v>16</v>
      </c>
      <c r="P65" s="21"/>
    </row>
    <row r="66" spans="1:16" ht="21.95" customHeight="1" x14ac:dyDescent="0.2">
      <c r="A66" s="62"/>
      <c r="B66" s="62"/>
      <c r="C66" s="50"/>
      <c r="D66" s="50"/>
      <c r="E66" s="50"/>
      <c r="F66" s="50"/>
      <c r="G66" s="50"/>
      <c r="H66" s="50"/>
      <c r="I66" s="59"/>
      <c r="J66" s="50"/>
      <c r="K66" s="50"/>
      <c r="L66" s="50"/>
      <c r="M66" s="50"/>
      <c r="N66" s="50"/>
      <c r="P66" s="21"/>
    </row>
    <row r="67" spans="1:16" ht="21.95" customHeight="1" x14ac:dyDescent="0.2">
      <c r="A67" s="63"/>
      <c r="B67" s="63"/>
      <c r="C67" s="51"/>
      <c r="D67" s="51"/>
      <c r="E67" s="51"/>
      <c r="F67" s="51"/>
      <c r="G67" s="51"/>
      <c r="H67" s="51"/>
      <c r="I67" s="60"/>
      <c r="J67" s="51"/>
      <c r="K67" s="51"/>
      <c r="L67" s="51"/>
      <c r="M67" s="51"/>
      <c r="N67" s="51"/>
      <c r="P67" s="21"/>
    </row>
    <row r="68" spans="1:16" x14ac:dyDescent="0.2">
      <c r="A68" s="5">
        <v>1</v>
      </c>
      <c r="B68" s="6" t="s">
        <v>17</v>
      </c>
      <c r="C68" s="7">
        <v>5788204.7000000002</v>
      </c>
      <c r="D68" s="7">
        <v>1644923.68</v>
      </c>
      <c r="E68" s="7">
        <v>251550.38</v>
      </c>
      <c r="F68" s="7">
        <v>156904.79</v>
      </c>
      <c r="G68" s="7">
        <v>121378.17</v>
      </c>
      <c r="H68" s="7">
        <v>0</v>
      </c>
      <c r="I68" s="7">
        <v>0</v>
      </c>
      <c r="J68" s="22">
        <v>8832.58</v>
      </c>
      <c r="K68" s="7">
        <v>57371.98</v>
      </c>
      <c r="L68" s="7">
        <v>64481.81</v>
      </c>
      <c r="M68" s="7">
        <v>-26952.02</v>
      </c>
      <c r="N68" s="7">
        <f>SUM(C68:M68)</f>
        <v>8066696.0700000003</v>
      </c>
      <c r="P68" s="23"/>
    </row>
    <row r="69" spans="1:16" x14ac:dyDescent="0.2">
      <c r="A69" s="5">
        <v>2</v>
      </c>
      <c r="B69" s="6" t="s">
        <v>18</v>
      </c>
      <c r="C69" s="7">
        <v>4329618.72</v>
      </c>
      <c r="D69" s="7">
        <v>1086859.27</v>
      </c>
      <c r="E69" s="7">
        <v>292136.25</v>
      </c>
      <c r="F69" s="7">
        <v>64300.43</v>
      </c>
      <c r="G69" s="7">
        <v>49337.34</v>
      </c>
      <c r="H69" s="7">
        <v>0</v>
      </c>
      <c r="I69" s="7">
        <v>823702</v>
      </c>
      <c r="J69" s="22">
        <v>7421.9</v>
      </c>
      <c r="K69" s="7">
        <v>48208.88</v>
      </c>
      <c r="L69" s="7">
        <v>54183.18</v>
      </c>
      <c r="M69" s="7">
        <v>-22647.41</v>
      </c>
      <c r="N69" s="7">
        <f t="shared" ref="N69:N87" si="9">SUM(C69:M69)</f>
        <v>6733120.5599999996</v>
      </c>
      <c r="P69" s="23"/>
    </row>
    <row r="70" spans="1:16" x14ac:dyDescent="0.2">
      <c r="A70" s="5">
        <v>3</v>
      </c>
      <c r="B70" s="6" t="s">
        <v>19</v>
      </c>
      <c r="C70" s="7">
        <v>3888016.57</v>
      </c>
      <c r="D70" s="7">
        <v>1002445.48</v>
      </c>
      <c r="E70" s="7">
        <v>299635.81</v>
      </c>
      <c r="F70" s="7">
        <v>47391.47</v>
      </c>
      <c r="G70" s="7">
        <v>35988.14</v>
      </c>
      <c r="H70" s="7">
        <v>0</v>
      </c>
      <c r="I70" s="7">
        <v>893523</v>
      </c>
      <c r="J70" s="22">
        <v>6281.23</v>
      </c>
      <c r="K70" s="7">
        <v>40799.72</v>
      </c>
      <c r="L70" s="7">
        <v>45855.83</v>
      </c>
      <c r="M70" s="7">
        <v>-19166.759999999998</v>
      </c>
      <c r="N70" s="7">
        <f t="shared" si="9"/>
        <v>6240770.4899999993</v>
      </c>
      <c r="P70" s="23"/>
    </row>
    <row r="71" spans="1:16" x14ac:dyDescent="0.2">
      <c r="A71" s="5">
        <v>4</v>
      </c>
      <c r="B71" s="6" t="s">
        <v>20</v>
      </c>
      <c r="C71" s="7">
        <v>9486035.5199999996</v>
      </c>
      <c r="D71" s="7">
        <v>3209263.38</v>
      </c>
      <c r="E71" s="7">
        <v>276695.96999999997</v>
      </c>
      <c r="F71" s="7">
        <v>504321.5</v>
      </c>
      <c r="G71" s="7">
        <v>459903.59</v>
      </c>
      <c r="H71" s="7">
        <v>0</v>
      </c>
      <c r="I71" s="7">
        <v>7788696</v>
      </c>
      <c r="J71" s="22">
        <v>25178.9</v>
      </c>
      <c r="K71" s="7">
        <v>163549.44</v>
      </c>
      <c r="L71" s="7">
        <v>183817.33</v>
      </c>
      <c r="M71" s="7">
        <v>-76831.73</v>
      </c>
      <c r="N71" s="7">
        <f t="shared" si="9"/>
        <v>22020629.899999999</v>
      </c>
      <c r="P71" s="23"/>
    </row>
    <row r="72" spans="1:16" x14ac:dyDescent="0.2">
      <c r="A72" s="5">
        <v>5</v>
      </c>
      <c r="B72" s="6" t="s">
        <v>21</v>
      </c>
      <c r="C72" s="7">
        <v>8362983.8700000001</v>
      </c>
      <c r="D72" s="7">
        <v>2392338.41</v>
      </c>
      <c r="E72" s="7">
        <v>232360.32000000001</v>
      </c>
      <c r="F72" s="7">
        <v>297576.28000000003</v>
      </c>
      <c r="G72" s="7">
        <v>230638.88</v>
      </c>
      <c r="H72" s="7">
        <v>0</v>
      </c>
      <c r="I72" s="7">
        <v>1547485</v>
      </c>
      <c r="J72" s="22">
        <v>14784.95</v>
      </c>
      <c r="K72" s="7">
        <v>96035.54</v>
      </c>
      <c r="L72" s="7">
        <v>107936.76</v>
      </c>
      <c r="M72" s="7">
        <v>-45115.27</v>
      </c>
      <c r="N72" s="7">
        <f t="shared" si="9"/>
        <v>13237024.74</v>
      </c>
      <c r="P72" s="23"/>
    </row>
    <row r="73" spans="1:16" x14ac:dyDescent="0.2">
      <c r="A73" s="5">
        <v>6</v>
      </c>
      <c r="B73" s="6" t="s">
        <v>22</v>
      </c>
      <c r="C73" s="7">
        <v>4286062.5599999996</v>
      </c>
      <c r="D73" s="7">
        <v>763151.71</v>
      </c>
      <c r="E73" s="7">
        <v>374410.86</v>
      </c>
      <c r="F73" s="7">
        <v>157265.91</v>
      </c>
      <c r="G73" s="7">
        <v>106028.71</v>
      </c>
      <c r="H73" s="7">
        <v>0</v>
      </c>
      <c r="I73" s="7">
        <v>358581</v>
      </c>
      <c r="J73" s="22">
        <v>10586.94</v>
      </c>
      <c r="K73" s="7">
        <v>68767.399999999994</v>
      </c>
      <c r="L73" s="7">
        <v>77289.41</v>
      </c>
      <c r="M73" s="7">
        <v>-32305.33</v>
      </c>
      <c r="N73" s="7">
        <f t="shared" si="9"/>
        <v>6169839.1700000009</v>
      </c>
      <c r="P73" s="23"/>
    </row>
    <row r="74" spans="1:16" x14ac:dyDescent="0.2">
      <c r="A74" s="5">
        <v>7</v>
      </c>
      <c r="B74" s="6" t="s">
        <v>23</v>
      </c>
      <c r="C74" s="7">
        <v>3246534.29</v>
      </c>
      <c r="D74" s="7">
        <v>665968.46</v>
      </c>
      <c r="E74" s="7">
        <v>370440.5</v>
      </c>
      <c r="F74" s="7">
        <v>48879.22</v>
      </c>
      <c r="G74" s="7">
        <v>36547.58</v>
      </c>
      <c r="H74" s="7">
        <v>0</v>
      </c>
      <c r="I74" s="7">
        <v>403</v>
      </c>
      <c r="J74" s="22">
        <v>6669.36</v>
      </c>
      <c r="K74" s="7">
        <v>43320.82</v>
      </c>
      <c r="L74" s="7">
        <v>48689.36</v>
      </c>
      <c r="M74" s="7">
        <v>-20351.11</v>
      </c>
      <c r="N74" s="7">
        <f t="shared" si="9"/>
        <v>4447101.4800000004</v>
      </c>
      <c r="P74" s="23"/>
    </row>
    <row r="75" spans="1:16" x14ac:dyDescent="0.2">
      <c r="A75" s="5">
        <v>8</v>
      </c>
      <c r="B75" s="6" t="s">
        <v>24</v>
      </c>
      <c r="C75" s="7">
        <v>5063942.22</v>
      </c>
      <c r="D75" s="7">
        <v>1438329.66</v>
      </c>
      <c r="E75" s="7">
        <v>264343.75</v>
      </c>
      <c r="F75" s="7">
        <v>118618.24000000001</v>
      </c>
      <c r="G75" s="7">
        <v>90257.48</v>
      </c>
      <c r="H75" s="7">
        <v>0</v>
      </c>
      <c r="I75" s="7">
        <v>36564</v>
      </c>
      <c r="J75" s="22">
        <v>7751.51</v>
      </c>
      <c r="K75" s="7">
        <v>50349.9</v>
      </c>
      <c r="L75" s="7">
        <v>56589.52</v>
      </c>
      <c r="M75" s="7">
        <v>-23653.22</v>
      </c>
      <c r="N75" s="7">
        <f t="shared" si="9"/>
        <v>7103093.0600000005</v>
      </c>
      <c r="P75" s="23"/>
    </row>
    <row r="76" spans="1:16" x14ac:dyDescent="0.2">
      <c r="A76" s="5">
        <v>9</v>
      </c>
      <c r="B76" s="6" t="s">
        <v>25</v>
      </c>
      <c r="C76" s="7">
        <v>4692944.6500000004</v>
      </c>
      <c r="D76" s="7">
        <v>1229415.78</v>
      </c>
      <c r="E76" s="7">
        <v>276695.96999999997</v>
      </c>
      <c r="F76" s="7">
        <v>75317.58</v>
      </c>
      <c r="G76" s="7">
        <v>55901.13</v>
      </c>
      <c r="H76" s="7">
        <v>0</v>
      </c>
      <c r="I76" s="7">
        <v>491218</v>
      </c>
      <c r="J76" s="22">
        <v>7589.77</v>
      </c>
      <c r="K76" s="7">
        <v>49299.28</v>
      </c>
      <c r="L76" s="7">
        <v>55408.71</v>
      </c>
      <c r="M76" s="7">
        <v>-23159.66</v>
      </c>
      <c r="N76" s="7">
        <f t="shared" si="9"/>
        <v>6910631.21</v>
      </c>
      <c r="P76" s="23"/>
    </row>
    <row r="77" spans="1:16" x14ac:dyDescent="0.2">
      <c r="A77" s="5">
        <v>10</v>
      </c>
      <c r="B77" s="6" t="s">
        <v>26</v>
      </c>
      <c r="C77" s="7">
        <v>3354793.57</v>
      </c>
      <c r="D77" s="7">
        <v>698687.44</v>
      </c>
      <c r="E77" s="7">
        <v>361396.91</v>
      </c>
      <c r="F77" s="7">
        <v>55573.85</v>
      </c>
      <c r="G77" s="7">
        <v>41841.019999999997</v>
      </c>
      <c r="H77" s="7">
        <v>0</v>
      </c>
      <c r="I77" s="7">
        <v>22045</v>
      </c>
      <c r="J77" s="22">
        <v>6826.7</v>
      </c>
      <c r="K77" s="7">
        <v>44342.8</v>
      </c>
      <c r="L77" s="7">
        <v>49837.99</v>
      </c>
      <c r="M77" s="7">
        <v>-20831.22</v>
      </c>
      <c r="N77" s="7">
        <f t="shared" si="9"/>
        <v>4614514.0599999996</v>
      </c>
      <c r="P77" s="23"/>
    </row>
    <row r="78" spans="1:16" x14ac:dyDescent="0.2">
      <c r="A78" s="5">
        <v>11</v>
      </c>
      <c r="B78" s="6" t="s">
        <v>27</v>
      </c>
      <c r="C78" s="7">
        <v>4974051.8</v>
      </c>
      <c r="D78" s="7">
        <v>1704169.15</v>
      </c>
      <c r="E78" s="7">
        <v>275372.52</v>
      </c>
      <c r="F78" s="7">
        <v>144429.89000000001</v>
      </c>
      <c r="G78" s="7">
        <v>111858.69</v>
      </c>
      <c r="H78" s="7">
        <v>0</v>
      </c>
      <c r="I78" s="7">
        <v>62597</v>
      </c>
      <c r="J78" s="22">
        <v>8518.51</v>
      </c>
      <c r="K78" s="7">
        <v>55331.93</v>
      </c>
      <c r="L78" s="7">
        <v>62188.95</v>
      </c>
      <c r="M78" s="7">
        <v>-25993.66</v>
      </c>
      <c r="N78" s="7">
        <f t="shared" si="9"/>
        <v>7372524.7799999984</v>
      </c>
      <c r="P78" s="23"/>
    </row>
    <row r="79" spans="1:16" x14ac:dyDescent="0.2">
      <c r="A79" s="5">
        <v>12</v>
      </c>
      <c r="B79" s="6" t="s">
        <v>28</v>
      </c>
      <c r="C79" s="7">
        <v>5042203.24</v>
      </c>
      <c r="D79" s="7">
        <v>1447460.6</v>
      </c>
      <c r="E79" s="7">
        <v>259270.52</v>
      </c>
      <c r="F79" s="7">
        <v>96992.77</v>
      </c>
      <c r="G79" s="7">
        <v>72959.88</v>
      </c>
      <c r="H79" s="7">
        <v>0</v>
      </c>
      <c r="I79" s="7">
        <v>38460</v>
      </c>
      <c r="J79" s="22">
        <v>7089.03</v>
      </c>
      <c r="K79" s="7">
        <v>46046.73</v>
      </c>
      <c r="L79" s="7">
        <v>51753.08</v>
      </c>
      <c r="M79" s="7">
        <v>-21631.68</v>
      </c>
      <c r="N79" s="7">
        <f t="shared" si="9"/>
        <v>7040604.1699999999</v>
      </c>
      <c r="P79" s="23"/>
    </row>
    <row r="80" spans="1:16" x14ac:dyDescent="0.2">
      <c r="A80" s="5">
        <v>13</v>
      </c>
      <c r="B80" s="6" t="s">
        <v>29</v>
      </c>
      <c r="C80" s="7">
        <v>6998642.7000000002</v>
      </c>
      <c r="D80" s="7">
        <v>2070188.25</v>
      </c>
      <c r="E80" s="7">
        <v>231698.59</v>
      </c>
      <c r="F80" s="7">
        <v>171372.19</v>
      </c>
      <c r="G80" s="7">
        <v>130768.91</v>
      </c>
      <c r="H80" s="7">
        <v>0</v>
      </c>
      <c r="I80" s="7">
        <v>3032493</v>
      </c>
      <c r="J80" s="22">
        <v>9606.86</v>
      </c>
      <c r="K80" s="7">
        <v>62401.29</v>
      </c>
      <c r="L80" s="7">
        <v>70134.38</v>
      </c>
      <c r="M80" s="7">
        <v>-29314.68</v>
      </c>
      <c r="N80" s="7">
        <f t="shared" si="9"/>
        <v>12747991.489999998</v>
      </c>
      <c r="P80" s="23"/>
    </row>
    <row r="81" spans="1:16" x14ac:dyDescent="0.2">
      <c r="A81" s="5">
        <v>14</v>
      </c>
      <c r="B81" s="6" t="s">
        <v>30</v>
      </c>
      <c r="C81" s="7">
        <v>3754970.05</v>
      </c>
      <c r="D81" s="7">
        <v>904758.56</v>
      </c>
      <c r="E81" s="7">
        <v>312429.18</v>
      </c>
      <c r="F81" s="7">
        <v>32282.48</v>
      </c>
      <c r="G81" s="7">
        <v>24739.11</v>
      </c>
      <c r="H81" s="7">
        <v>0</v>
      </c>
      <c r="I81" s="7">
        <v>159395</v>
      </c>
      <c r="J81" s="22">
        <v>6478.54</v>
      </c>
      <c r="K81" s="7">
        <v>42081.3</v>
      </c>
      <c r="L81" s="7">
        <v>47296.23</v>
      </c>
      <c r="M81" s="7">
        <v>-19768.82</v>
      </c>
      <c r="N81" s="7">
        <f t="shared" si="9"/>
        <v>5264661.63</v>
      </c>
      <c r="P81" s="23"/>
    </row>
    <row r="82" spans="1:16" x14ac:dyDescent="0.2">
      <c r="A82" s="5">
        <v>15</v>
      </c>
      <c r="B82" s="6" t="s">
        <v>31</v>
      </c>
      <c r="C82" s="7">
        <v>4807159.5999999996</v>
      </c>
      <c r="D82" s="7">
        <v>1242124.27</v>
      </c>
      <c r="E82" s="7">
        <v>276695.96999999997</v>
      </c>
      <c r="F82" s="7">
        <v>100131.31</v>
      </c>
      <c r="G82" s="7">
        <v>75347.87</v>
      </c>
      <c r="H82" s="7">
        <v>0</v>
      </c>
      <c r="I82" s="7">
        <v>1854675</v>
      </c>
      <c r="J82" s="22">
        <v>8008.9</v>
      </c>
      <c r="K82" s="7">
        <v>52021.760000000002</v>
      </c>
      <c r="L82" s="7">
        <v>58468.57</v>
      </c>
      <c r="M82" s="7">
        <v>-24438.62</v>
      </c>
      <c r="N82" s="7">
        <f t="shared" si="9"/>
        <v>8450194.6300000008</v>
      </c>
      <c r="P82" s="23"/>
    </row>
    <row r="83" spans="1:16" x14ac:dyDescent="0.2">
      <c r="A83" s="5">
        <v>16</v>
      </c>
      <c r="B83" s="6" t="s">
        <v>32</v>
      </c>
      <c r="C83" s="7">
        <v>11875849.550000001</v>
      </c>
      <c r="D83" s="7">
        <v>5150465.2300000004</v>
      </c>
      <c r="E83" s="7">
        <v>202141.49</v>
      </c>
      <c r="F83" s="7">
        <v>386087.84</v>
      </c>
      <c r="G83" s="7">
        <v>297452.19</v>
      </c>
      <c r="H83" s="7">
        <v>0</v>
      </c>
      <c r="I83" s="7">
        <v>543357</v>
      </c>
      <c r="J83" s="22">
        <v>14993.53</v>
      </c>
      <c r="K83" s="7">
        <v>97390.399999999994</v>
      </c>
      <c r="L83" s="7">
        <v>109459.52</v>
      </c>
      <c r="M83" s="7">
        <v>-45751.75</v>
      </c>
      <c r="N83" s="7">
        <f t="shared" si="9"/>
        <v>18631445</v>
      </c>
      <c r="P83" s="23"/>
    </row>
    <row r="84" spans="1:16" x14ac:dyDescent="0.2">
      <c r="A84" s="5">
        <v>17</v>
      </c>
      <c r="B84" s="6" t="s">
        <v>33</v>
      </c>
      <c r="C84" s="7">
        <v>5717472.6900000004</v>
      </c>
      <c r="D84" s="7">
        <v>1569435.86</v>
      </c>
      <c r="E84" s="7">
        <v>254638.43</v>
      </c>
      <c r="F84" s="7">
        <v>164857.26</v>
      </c>
      <c r="G84" s="7">
        <v>129685.04</v>
      </c>
      <c r="H84" s="7">
        <v>0</v>
      </c>
      <c r="I84" s="7">
        <v>0</v>
      </c>
      <c r="J84" s="22">
        <v>8984.34</v>
      </c>
      <c r="K84" s="7">
        <v>58357.74</v>
      </c>
      <c r="L84" s="7">
        <v>65589.740000000005</v>
      </c>
      <c r="M84" s="7">
        <v>-27415.11</v>
      </c>
      <c r="N84" s="7">
        <f t="shared" si="9"/>
        <v>7941605.9900000002</v>
      </c>
      <c r="P84" s="23"/>
    </row>
    <row r="85" spans="1:16" x14ac:dyDescent="0.2">
      <c r="A85" s="5">
        <v>18</v>
      </c>
      <c r="B85" s="6" t="s">
        <v>34</v>
      </c>
      <c r="C85" s="7">
        <v>50604818.810000002</v>
      </c>
      <c r="D85" s="7">
        <v>18425101.690000001</v>
      </c>
      <c r="E85" s="7">
        <v>172804.97</v>
      </c>
      <c r="F85" s="7">
        <v>1605442.79</v>
      </c>
      <c r="G85" s="7">
        <v>1476486.69</v>
      </c>
      <c r="H85" s="7">
        <v>0</v>
      </c>
      <c r="I85" s="7">
        <v>3842871</v>
      </c>
      <c r="J85" s="22">
        <v>52023.07</v>
      </c>
      <c r="K85" s="7">
        <v>337915.61</v>
      </c>
      <c r="L85" s="7">
        <v>379791.85</v>
      </c>
      <c r="M85" s="7">
        <v>-158744.91</v>
      </c>
      <c r="N85" s="7">
        <f t="shared" si="9"/>
        <v>76738511.569999993</v>
      </c>
      <c r="P85" s="23"/>
    </row>
    <row r="86" spans="1:16" x14ac:dyDescent="0.2">
      <c r="A86" s="5">
        <v>19</v>
      </c>
      <c r="B86" s="6" t="s">
        <v>35</v>
      </c>
      <c r="C86" s="7">
        <v>5445985.7300000004</v>
      </c>
      <c r="D86" s="7">
        <v>2047985.82</v>
      </c>
      <c r="E86" s="7">
        <v>247800.6</v>
      </c>
      <c r="F86" s="7">
        <v>128273.77</v>
      </c>
      <c r="G86" s="7">
        <v>98972.17</v>
      </c>
      <c r="H86" s="7">
        <v>0</v>
      </c>
      <c r="I86" s="7">
        <v>39463</v>
      </c>
      <c r="J86" s="22">
        <v>6994.03</v>
      </c>
      <c r="K86" s="7">
        <v>45429.71</v>
      </c>
      <c r="L86" s="7">
        <v>51059.59</v>
      </c>
      <c r="M86" s="7">
        <v>-21341.82</v>
      </c>
      <c r="N86" s="7">
        <f t="shared" si="9"/>
        <v>8090622.5999999996</v>
      </c>
      <c r="P86" s="23"/>
    </row>
    <row r="87" spans="1:16" x14ac:dyDescent="0.2">
      <c r="A87" s="5">
        <v>20</v>
      </c>
      <c r="B87" s="6" t="s">
        <v>36</v>
      </c>
      <c r="C87" s="7">
        <v>6025013.1600000001</v>
      </c>
      <c r="D87" s="7">
        <v>1653695.3</v>
      </c>
      <c r="E87" s="7">
        <v>266108.40999999997</v>
      </c>
      <c r="F87" s="7">
        <v>218812.51</v>
      </c>
      <c r="G87" s="7">
        <v>156391.89000000001</v>
      </c>
      <c r="H87" s="7">
        <v>0</v>
      </c>
      <c r="I87" s="7">
        <v>476073</v>
      </c>
      <c r="J87" s="22">
        <v>11484</v>
      </c>
      <c r="K87" s="7">
        <v>74594.31</v>
      </c>
      <c r="L87" s="7">
        <v>83838.39</v>
      </c>
      <c r="M87" s="7">
        <v>-35042.660000000003</v>
      </c>
      <c r="N87" s="7">
        <f t="shared" si="9"/>
        <v>8930968.3100000005</v>
      </c>
      <c r="P87" s="23"/>
    </row>
    <row r="88" spans="1:16" x14ac:dyDescent="0.2">
      <c r="A88" s="56" t="s">
        <v>37</v>
      </c>
      <c r="B88" s="57"/>
      <c r="C88" s="8">
        <f>SUM(C68:C87)</f>
        <v>157745303.99999997</v>
      </c>
      <c r="D88" s="8">
        <f t="shared" ref="D88:M88" si="10">SUM(D68:D87)</f>
        <v>50346767.999999993</v>
      </c>
      <c r="E88" s="8">
        <f t="shared" si="10"/>
        <v>5498627.3999999994</v>
      </c>
      <c r="F88" s="8">
        <f t="shared" si="10"/>
        <v>4574832.0799999991</v>
      </c>
      <c r="G88" s="8">
        <f t="shared" si="10"/>
        <v>3802484.48</v>
      </c>
      <c r="H88" s="8">
        <f t="shared" si="10"/>
        <v>0</v>
      </c>
      <c r="I88" s="8">
        <f t="shared" si="10"/>
        <v>22011601</v>
      </c>
      <c r="J88" s="8">
        <f t="shared" si="10"/>
        <v>236104.65</v>
      </c>
      <c r="K88" s="8">
        <f t="shared" si="10"/>
        <v>1533616.54</v>
      </c>
      <c r="L88" s="8">
        <f t="shared" si="10"/>
        <v>1723670.1999999997</v>
      </c>
      <c r="M88" s="8">
        <f t="shared" si="10"/>
        <v>-720457.44</v>
      </c>
      <c r="N88" s="8">
        <f>SUM(N68:N87)</f>
        <v>246752550.91</v>
      </c>
      <c r="P88" s="14"/>
    </row>
    <row r="89" spans="1:16" x14ac:dyDescent="0.2">
      <c r="A89" s="9" t="s">
        <v>38</v>
      </c>
      <c r="P89" s="24"/>
    </row>
    <row r="90" spans="1:16" x14ac:dyDescent="0.2">
      <c r="P90" s="25"/>
    </row>
    <row r="91" spans="1:16" x14ac:dyDescent="0.2">
      <c r="P91" s="25"/>
    </row>
    <row r="92" spans="1:16" x14ac:dyDescent="0.2">
      <c r="A92" s="71" t="s">
        <v>51</v>
      </c>
      <c r="B92" s="71"/>
      <c r="C92" s="71"/>
      <c r="D92" s="71"/>
      <c r="E92" s="71"/>
      <c r="F92" s="71"/>
      <c r="P92" s="25"/>
    </row>
    <row r="93" spans="1:16" ht="20.100000000000001" customHeight="1" x14ac:dyDescent="0.2">
      <c r="A93" s="61" t="s">
        <v>4</v>
      </c>
      <c r="B93" s="61" t="s">
        <v>5</v>
      </c>
      <c r="C93" s="49" t="s">
        <v>6</v>
      </c>
      <c r="D93" s="49" t="s">
        <v>7</v>
      </c>
      <c r="E93" s="49" t="s">
        <v>8</v>
      </c>
      <c r="F93" s="49" t="s">
        <v>16</v>
      </c>
      <c r="P93" s="25"/>
    </row>
    <row r="94" spans="1:16" ht="20.100000000000001" customHeight="1" x14ac:dyDescent="0.2">
      <c r="A94" s="62"/>
      <c r="B94" s="62"/>
      <c r="C94" s="50"/>
      <c r="D94" s="50"/>
      <c r="E94" s="50"/>
      <c r="F94" s="50"/>
      <c r="P94" s="25"/>
    </row>
    <row r="95" spans="1:16" ht="20.100000000000001" customHeight="1" x14ac:dyDescent="0.2">
      <c r="A95" s="63"/>
      <c r="B95" s="63"/>
      <c r="C95" s="51"/>
      <c r="D95" s="51"/>
      <c r="E95" s="51"/>
      <c r="F95" s="51"/>
      <c r="P95" s="25"/>
    </row>
    <row r="96" spans="1:16" x14ac:dyDescent="0.2">
      <c r="A96" s="17">
        <v>1</v>
      </c>
      <c r="B96" s="18" t="s">
        <v>17</v>
      </c>
      <c r="C96" s="19">
        <v>1342090.8799999999</v>
      </c>
      <c r="D96" s="19">
        <v>82268.210000000006</v>
      </c>
      <c r="E96" s="19">
        <v>-26284.46</v>
      </c>
      <c r="F96" s="19">
        <f>SUM(C96:E96)</f>
        <v>1398074.63</v>
      </c>
      <c r="P96" s="25"/>
    </row>
    <row r="97" spans="1:16" x14ac:dyDescent="0.2">
      <c r="A97" s="17">
        <v>2</v>
      </c>
      <c r="B97" s="18" t="s">
        <v>39</v>
      </c>
      <c r="C97" s="19">
        <v>1104331.04</v>
      </c>
      <c r="D97" s="19">
        <v>35334.550000000003</v>
      </c>
      <c r="E97" s="19">
        <v>-26284.46</v>
      </c>
      <c r="F97" s="19">
        <f t="shared" ref="F97:F115" si="11">SUM(C97:E97)</f>
        <v>1113381.1300000001</v>
      </c>
      <c r="P97" s="25"/>
    </row>
    <row r="98" spans="1:16" x14ac:dyDescent="0.2">
      <c r="A98" s="17">
        <v>3</v>
      </c>
      <c r="B98" s="18" t="s">
        <v>40</v>
      </c>
      <c r="C98" s="19">
        <v>1066620.29</v>
      </c>
      <c r="D98" s="19">
        <v>25840.01</v>
      </c>
      <c r="E98" s="19">
        <v>-26284.46</v>
      </c>
      <c r="F98" s="19">
        <f t="shared" si="11"/>
        <v>1066175.8400000001</v>
      </c>
      <c r="P98" s="25"/>
    </row>
    <row r="99" spans="1:16" x14ac:dyDescent="0.2">
      <c r="A99" s="17">
        <v>4</v>
      </c>
      <c r="B99" s="18" t="s">
        <v>41</v>
      </c>
      <c r="C99" s="19">
        <v>3890676.91</v>
      </c>
      <c r="D99" s="19">
        <v>1050413.55</v>
      </c>
      <c r="E99" s="19">
        <v>-26284.46</v>
      </c>
      <c r="F99" s="19">
        <f t="shared" si="11"/>
        <v>4914806</v>
      </c>
      <c r="P99" s="25"/>
    </row>
    <row r="100" spans="1:16" x14ac:dyDescent="0.2">
      <c r="A100" s="17">
        <v>5</v>
      </c>
      <c r="B100" s="18" t="s">
        <v>21</v>
      </c>
      <c r="C100" s="19">
        <v>1801926.48</v>
      </c>
      <c r="D100" s="19">
        <v>200741.74</v>
      </c>
      <c r="E100" s="19">
        <v>-26284.46</v>
      </c>
      <c r="F100" s="19">
        <f t="shared" si="11"/>
        <v>1976383.76</v>
      </c>
      <c r="P100" s="25"/>
    </row>
    <row r="101" spans="1:16" x14ac:dyDescent="0.2">
      <c r="A101" s="17">
        <v>6</v>
      </c>
      <c r="B101" s="18" t="s">
        <v>22</v>
      </c>
      <c r="C101" s="19">
        <v>1670600.38</v>
      </c>
      <c r="D101" s="19">
        <v>71187.3</v>
      </c>
      <c r="E101" s="19">
        <v>-26284.46</v>
      </c>
      <c r="F101" s="19">
        <f t="shared" si="11"/>
        <v>1715503.22</v>
      </c>
      <c r="P101" s="25"/>
    </row>
    <row r="102" spans="1:16" x14ac:dyDescent="0.2">
      <c r="A102" s="17">
        <v>7</v>
      </c>
      <c r="B102" s="18" t="s">
        <v>23</v>
      </c>
      <c r="C102" s="19">
        <v>1131213.74</v>
      </c>
      <c r="D102" s="19">
        <v>18550.22</v>
      </c>
      <c r="E102" s="19">
        <v>-26284.46</v>
      </c>
      <c r="F102" s="19">
        <f t="shared" si="11"/>
        <v>1123479.5</v>
      </c>
      <c r="P102" s="25"/>
    </row>
    <row r="103" spans="1:16" x14ac:dyDescent="0.2">
      <c r="A103" s="17">
        <v>8</v>
      </c>
      <c r="B103" s="18" t="s">
        <v>42</v>
      </c>
      <c r="C103" s="19">
        <v>1296608.69</v>
      </c>
      <c r="D103" s="19">
        <v>76602.77</v>
      </c>
      <c r="E103" s="19">
        <v>-26284.46</v>
      </c>
      <c r="F103" s="19">
        <f t="shared" si="11"/>
        <v>1346927</v>
      </c>
      <c r="P103" s="25"/>
    </row>
    <row r="104" spans="1:16" x14ac:dyDescent="0.2">
      <c r="A104" s="17">
        <v>9</v>
      </c>
      <c r="B104" s="18" t="s">
        <v>25</v>
      </c>
      <c r="C104" s="19">
        <v>1078166.42</v>
      </c>
      <c r="D104" s="19">
        <v>38493.08</v>
      </c>
      <c r="E104" s="19">
        <v>-26284.46</v>
      </c>
      <c r="F104" s="19">
        <f t="shared" si="11"/>
        <v>1090375.04</v>
      </c>
      <c r="P104" s="25"/>
    </row>
    <row r="105" spans="1:16" x14ac:dyDescent="0.2">
      <c r="A105" s="17">
        <v>10</v>
      </c>
      <c r="B105" s="18" t="s">
        <v>26</v>
      </c>
      <c r="C105" s="19">
        <v>1143585.8500000001</v>
      </c>
      <c r="D105" s="19">
        <v>22225.39</v>
      </c>
      <c r="E105" s="19">
        <v>-26284.46</v>
      </c>
      <c r="F105" s="19">
        <f t="shared" si="11"/>
        <v>1139526.78</v>
      </c>
      <c r="P105" s="25"/>
    </row>
    <row r="106" spans="1:16" x14ac:dyDescent="0.2">
      <c r="A106" s="17">
        <v>11</v>
      </c>
      <c r="B106" s="18" t="s">
        <v>27</v>
      </c>
      <c r="C106" s="19">
        <v>1301226.19</v>
      </c>
      <c r="D106" s="19">
        <v>56184.41</v>
      </c>
      <c r="E106" s="19">
        <v>-26284.46</v>
      </c>
      <c r="F106" s="19">
        <f t="shared" si="11"/>
        <v>1331126.1399999999</v>
      </c>
      <c r="P106" s="25"/>
    </row>
    <row r="107" spans="1:16" x14ac:dyDescent="0.2">
      <c r="A107" s="17">
        <v>12</v>
      </c>
      <c r="B107" s="18" t="s">
        <v>28</v>
      </c>
      <c r="C107" s="19">
        <v>1179950.46</v>
      </c>
      <c r="D107" s="19">
        <v>44537.57</v>
      </c>
      <c r="E107" s="19">
        <v>-26284.46</v>
      </c>
      <c r="F107" s="19">
        <f t="shared" si="11"/>
        <v>1198203.57</v>
      </c>
      <c r="P107" s="25"/>
    </row>
    <row r="108" spans="1:16" x14ac:dyDescent="0.2">
      <c r="A108" s="17">
        <v>13</v>
      </c>
      <c r="B108" s="18" t="s">
        <v>29</v>
      </c>
      <c r="C108" s="19">
        <v>1428752.72</v>
      </c>
      <c r="D108" s="19">
        <v>74810.87</v>
      </c>
      <c r="E108" s="19">
        <v>-26284.46</v>
      </c>
      <c r="F108" s="19">
        <f t="shared" si="11"/>
        <v>1477279.13</v>
      </c>
      <c r="P108" s="25"/>
    </row>
    <row r="109" spans="1:16" x14ac:dyDescent="0.2">
      <c r="A109" s="17">
        <v>14</v>
      </c>
      <c r="B109" s="18" t="s">
        <v>43</v>
      </c>
      <c r="C109" s="19">
        <v>959609.32</v>
      </c>
      <c r="D109" s="19">
        <v>16190.7</v>
      </c>
      <c r="E109" s="19">
        <v>-26284.46</v>
      </c>
      <c r="F109" s="19">
        <f t="shared" si="11"/>
        <v>949515.55999999994</v>
      </c>
      <c r="P109" s="25"/>
    </row>
    <row r="110" spans="1:16" x14ac:dyDescent="0.2">
      <c r="A110" s="17">
        <v>15</v>
      </c>
      <c r="B110" s="18" t="s">
        <v>44</v>
      </c>
      <c r="C110" s="19">
        <v>1269417.26</v>
      </c>
      <c r="D110" s="19">
        <v>45548.69</v>
      </c>
      <c r="E110" s="19">
        <v>-26284.46</v>
      </c>
      <c r="F110" s="19">
        <f t="shared" si="11"/>
        <v>1288681.49</v>
      </c>
      <c r="P110" s="25"/>
    </row>
    <row r="111" spans="1:16" x14ac:dyDescent="0.2">
      <c r="A111" s="17">
        <v>16</v>
      </c>
      <c r="B111" s="18" t="s">
        <v>32</v>
      </c>
      <c r="C111" s="19">
        <v>2269481.5699999998</v>
      </c>
      <c r="D111" s="19">
        <v>182601.2</v>
      </c>
      <c r="E111" s="19">
        <v>-26284.46</v>
      </c>
      <c r="F111" s="19">
        <f t="shared" si="11"/>
        <v>2425798.31</v>
      </c>
      <c r="P111" s="25"/>
    </row>
    <row r="112" spans="1:16" x14ac:dyDescent="0.2">
      <c r="A112" s="17">
        <v>17</v>
      </c>
      <c r="B112" s="18" t="s">
        <v>45</v>
      </c>
      <c r="C112" s="19">
        <v>1404437.58</v>
      </c>
      <c r="D112" s="19">
        <v>68620.460000000006</v>
      </c>
      <c r="E112" s="19">
        <v>-26284.46</v>
      </c>
      <c r="F112" s="19">
        <f t="shared" si="11"/>
        <v>1446773.58</v>
      </c>
      <c r="P112" s="25"/>
    </row>
    <row r="113" spans="1:16" x14ac:dyDescent="0.2">
      <c r="A113" s="17">
        <v>18</v>
      </c>
      <c r="B113" s="18" t="s">
        <v>34</v>
      </c>
      <c r="C113" s="19">
        <v>8092124.54</v>
      </c>
      <c r="D113" s="19">
        <v>1318165.83</v>
      </c>
      <c r="E113" s="19">
        <v>-26284.46</v>
      </c>
      <c r="F113" s="19">
        <f t="shared" si="11"/>
        <v>9384005.9100000001</v>
      </c>
      <c r="P113" s="25"/>
    </row>
    <row r="114" spans="1:16" x14ac:dyDescent="0.2">
      <c r="A114" s="17">
        <v>19</v>
      </c>
      <c r="B114" s="18" t="s">
        <v>35</v>
      </c>
      <c r="C114" s="19">
        <v>1385972.69</v>
      </c>
      <c r="D114" s="19">
        <v>54819.1</v>
      </c>
      <c r="E114" s="19">
        <v>-26284.46</v>
      </c>
      <c r="F114" s="19">
        <f t="shared" si="11"/>
        <v>1414507.33</v>
      </c>
      <c r="P114" s="25"/>
    </row>
    <row r="115" spans="1:16" x14ac:dyDescent="0.2">
      <c r="A115" s="17">
        <v>20</v>
      </c>
      <c r="B115" s="18" t="s">
        <v>36</v>
      </c>
      <c r="C115" s="19">
        <v>1763275.22</v>
      </c>
      <c r="D115" s="19">
        <v>200102.35</v>
      </c>
      <c r="E115" s="19">
        <v>-26284.36</v>
      </c>
      <c r="F115" s="19">
        <f t="shared" si="11"/>
        <v>1937093.21</v>
      </c>
      <c r="P115" s="25"/>
    </row>
    <row r="116" spans="1:16" x14ac:dyDescent="0.2">
      <c r="A116" s="54" t="s">
        <v>37</v>
      </c>
      <c r="B116" s="55"/>
      <c r="C116" s="20">
        <f>SUM(C96:C115)</f>
        <v>36580068.229999997</v>
      </c>
      <c r="D116" s="20">
        <f t="shared" ref="D116:F116" si="12">SUM(D96:D115)</f>
        <v>3683238</v>
      </c>
      <c r="E116" s="20">
        <f t="shared" si="12"/>
        <v>-525689.10000000021</v>
      </c>
      <c r="F116" s="20">
        <f t="shared" si="12"/>
        <v>39737617.130000003</v>
      </c>
      <c r="P116" s="25"/>
    </row>
    <row r="117" spans="1:16" ht="15" x14ac:dyDescent="0.25">
      <c r="A117" t="s">
        <v>47</v>
      </c>
      <c r="B117" s="16"/>
      <c r="C117" s="16"/>
      <c r="D117" s="16"/>
      <c r="E117" s="16"/>
      <c r="F117" s="16"/>
      <c r="P117" s="25"/>
    </row>
    <row r="118" spans="1:16" x14ac:dyDescent="0.2">
      <c r="P118" s="25"/>
    </row>
    <row r="119" spans="1:16" x14ac:dyDescent="0.2">
      <c r="P119" s="25"/>
    </row>
    <row r="120" spans="1:16" ht="22.5" customHeight="1" x14ac:dyDescent="0.2">
      <c r="A120" s="70" t="s">
        <v>52</v>
      </c>
      <c r="B120" s="70"/>
      <c r="C120" s="70"/>
      <c r="D120" s="70"/>
      <c r="E120" s="32"/>
      <c r="F120" s="32"/>
      <c r="P120" s="25"/>
    </row>
    <row r="121" spans="1:16" ht="12.75" customHeight="1" x14ac:dyDescent="0.2">
      <c r="A121" s="61" t="s">
        <v>4</v>
      </c>
      <c r="B121" s="61" t="s">
        <v>5</v>
      </c>
      <c r="C121" s="68" t="s">
        <v>10</v>
      </c>
      <c r="D121" s="69"/>
      <c r="E121" s="21"/>
      <c r="F121" s="21"/>
      <c r="P121" s="25"/>
    </row>
    <row r="122" spans="1:16" x14ac:dyDescent="0.2">
      <c r="A122" s="62"/>
      <c r="B122" s="62"/>
      <c r="C122" s="68"/>
      <c r="D122" s="69"/>
      <c r="E122" s="21"/>
      <c r="F122" s="21"/>
      <c r="P122" s="25"/>
    </row>
    <row r="123" spans="1:16" x14ac:dyDescent="0.2">
      <c r="A123" s="63"/>
      <c r="B123" s="63"/>
      <c r="C123" s="68"/>
      <c r="D123" s="69"/>
      <c r="E123" s="21"/>
      <c r="F123" s="21"/>
      <c r="P123" s="25"/>
    </row>
    <row r="124" spans="1:16" x14ac:dyDescent="0.2">
      <c r="A124" s="17">
        <v>1</v>
      </c>
      <c r="B124" s="18" t="s">
        <v>17</v>
      </c>
      <c r="C124" s="44">
        <v>-6.51</v>
      </c>
      <c r="D124" s="45"/>
      <c r="E124" s="30"/>
      <c r="F124" s="30"/>
      <c r="P124" s="25"/>
    </row>
    <row r="125" spans="1:16" x14ac:dyDescent="0.2">
      <c r="A125" s="17">
        <v>2</v>
      </c>
      <c r="B125" s="18" t="s">
        <v>39</v>
      </c>
      <c r="C125" s="44">
        <v>-1.25</v>
      </c>
      <c r="D125" s="45"/>
      <c r="E125" s="30"/>
      <c r="F125" s="30"/>
      <c r="P125" s="25"/>
    </row>
    <row r="126" spans="1:16" x14ac:dyDescent="0.2">
      <c r="A126" s="17">
        <v>3</v>
      </c>
      <c r="B126" s="18" t="s">
        <v>40</v>
      </c>
      <c r="C126" s="44">
        <v>-0.65</v>
      </c>
      <c r="D126" s="45"/>
      <c r="E126" s="30"/>
      <c r="F126" s="30"/>
      <c r="P126" s="25"/>
    </row>
    <row r="127" spans="1:16" x14ac:dyDescent="0.2">
      <c r="A127" s="17">
        <v>4</v>
      </c>
      <c r="B127" s="18" t="s">
        <v>41</v>
      </c>
      <c r="C127" s="44">
        <v>-945.16</v>
      </c>
      <c r="D127" s="45"/>
      <c r="E127" s="30"/>
      <c r="F127" s="30"/>
      <c r="P127" s="25"/>
    </row>
    <row r="128" spans="1:16" x14ac:dyDescent="0.2">
      <c r="A128" s="17">
        <v>5</v>
      </c>
      <c r="B128" s="18" t="s">
        <v>21</v>
      </c>
      <c r="C128" s="44">
        <v>-43.18</v>
      </c>
      <c r="D128" s="45"/>
      <c r="E128" s="30"/>
      <c r="F128" s="30"/>
      <c r="P128" s="25"/>
    </row>
    <row r="129" spans="1:16" x14ac:dyDescent="0.2">
      <c r="A129" s="17">
        <v>6</v>
      </c>
      <c r="B129" s="18" t="s">
        <v>22</v>
      </c>
      <c r="C129" s="44">
        <v>-0.1</v>
      </c>
      <c r="D129" s="45"/>
      <c r="E129" s="30"/>
      <c r="F129" s="30"/>
      <c r="P129" s="25"/>
    </row>
    <row r="130" spans="1:16" x14ac:dyDescent="0.2">
      <c r="A130" s="17">
        <v>7</v>
      </c>
      <c r="B130" s="18" t="s">
        <v>23</v>
      </c>
      <c r="C130" s="44">
        <v>-0.03</v>
      </c>
      <c r="D130" s="45"/>
      <c r="E130" s="30"/>
      <c r="F130" s="30"/>
      <c r="P130" s="25"/>
    </row>
    <row r="131" spans="1:16" x14ac:dyDescent="0.2">
      <c r="A131" s="17">
        <v>8</v>
      </c>
      <c r="B131" s="18" t="s">
        <v>42</v>
      </c>
      <c r="C131" s="44">
        <v>-6.31</v>
      </c>
      <c r="D131" s="45"/>
      <c r="E131" s="30"/>
      <c r="F131" s="30"/>
      <c r="P131" s="25"/>
    </row>
    <row r="132" spans="1:16" x14ac:dyDescent="0.2">
      <c r="A132" s="17">
        <v>9</v>
      </c>
      <c r="B132" s="18" t="s">
        <v>25</v>
      </c>
      <c r="C132" s="44">
        <v>-1.22</v>
      </c>
      <c r="D132" s="45"/>
      <c r="E132" s="30"/>
      <c r="F132" s="30"/>
      <c r="P132" s="25"/>
    </row>
    <row r="133" spans="1:16" x14ac:dyDescent="0.2">
      <c r="A133" s="17">
        <v>10</v>
      </c>
      <c r="B133" s="18" t="s">
        <v>26</v>
      </c>
      <c r="C133" s="44">
        <v>-0.16</v>
      </c>
      <c r="D133" s="45"/>
      <c r="E133" s="30"/>
      <c r="F133" s="30"/>
      <c r="P133" s="25"/>
    </row>
    <row r="134" spans="1:16" x14ac:dyDescent="0.2">
      <c r="A134" s="17">
        <v>11</v>
      </c>
      <c r="B134" s="18" t="s">
        <v>27</v>
      </c>
      <c r="C134" s="44">
        <v>-1.35</v>
      </c>
      <c r="D134" s="45"/>
      <c r="E134" s="30"/>
      <c r="F134" s="30"/>
      <c r="P134" s="25"/>
    </row>
    <row r="135" spans="1:16" x14ac:dyDescent="0.2">
      <c r="A135" s="17">
        <v>12</v>
      </c>
      <c r="B135" s="18" t="s">
        <v>28</v>
      </c>
      <c r="C135" s="44">
        <v>-1.36</v>
      </c>
      <c r="D135" s="45"/>
      <c r="E135" s="30"/>
      <c r="F135" s="30"/>
      <c r="P135" s="25"/>
    </row>
    <row r="136" spans="1:16" x14ac:dyDescent="0.2">
      <c r="A136" s="17">
        <v>13</v>
      </c>
      <c r="B136" s="18" t="s">
        <v>29</v>
      </c>
      <c r="C136" s="44">
        <v>-3.51</v>
      </c>
      <c r="D136" s="45"/>
      <c r="E136" s="30"/>
      <c r="F136" s="30"/>
      <c r="P136" s="25"/>
    </row>
    <row r="137" spans="1:16" x14ac:dyDescent="0.2">
      <c r="A137" s="17">
        <v>14</v>
      </c>
      <c r="B137" s="18" t="s">
        <v>43</v>
      </c>
      <c r="C137" s="44">
        <v>-0.24</v>
      </c>
      <c r="D137" s="45"/>
      <c r="E137" s="30"/>
      <c r="F137" s="30"/>
      <c r="P137" s="25"/>
    </row>
    <row r="138" spans="1:16" x14ac:dyDescent="0.2">
      <c r="A138" s="17">
        <v>15</v>
      </c>
      <c r="B138" s="18" t="s">
        <v>44</v>
      </c>
      <c r="C138" s="44">
        <v>-1.37</v>
      </c>
      <c r="D138" s="45"/>
      <c r="E138" s="30"/>
      <c r="F138" s="30"/>
      <c r="P138" s="25"/>
    </row>
    <row r="139" spans="1:16" x14ac:dyDescent="0.2">
      <c r="A139" s="17">
        <v>16</v>
      </c>
      <c r="B139" s="18" t="s">
        <v>32</v>
      </c>
      <c r="C139" s="44">
        <v>-26.11</v>
      </c>
      <c r="D139" s="45"/>
      <c r="E139" s="30"/>
      <c r="F139" s="30"/>
      <c r="P139" s="25"/>
    </row>
    <row r="140" spans="1:16" x14ac:dyDescent="0.2">
      <c r="A140" s="17">
        <v>17</v>
      </c>
      <c r="B140" s="18" t="s">
        <v>45</v>
      </c>
      <c r="C140" s="44">
        <v>-3.22</v>
      </c>
      <c r="D140" s="45"/>
      <c r="E140" s="30"/>
      <c r="F140" s="30"/>
      <c r="P140" s="25"/>
    </row>
    <row r="141" spans="1:16" x14ac:dyDescent="0.2">
      <c r="A141" s="17">
        <v>18</v>
      </c>
      <c r="B141" s="18" t="s">
        <v>34</v>
      </c>
      <c r="C141" s="44">
        <v>-1902.05</v>
      </c>
      <c r="D141" s="45"/>
      <c r="E141" s="30"/>
      <c r="F141" s="30"/>
      <c r="P141" s="25"/>
    </row>
    <row r="142" spans="1:16" x14ac:dyDescent="0.2">
      <c r="A142" s="17">
        <v>19</v>
      </c>
      <c r="B142" s="18" t="s">
        <v>35</v>
      </c>
      <c r="C142" s="44">
        <v>-1.97</v>
      </c>
      <c r="D142" s="45"/>
      <c r="E142" s="30"/>
      <c r="F142" s="30"/>
      <c r="P142" s="25"/>
    </row>
    <row r="143" spans="1:16" x14ac:dyDescent="0.2">
      <c r="A143" s="17">
        <v>20</v>
      </c>
      <c r="B143" s="18" t="s">
        <v>36</v>
      </c>
      <c r="C143" s="44">
        <v>-43.83</v>
      </c>
      <c r="D143" s="45"/>
      <c r="E143" s="30"/>
      <c r="F143" s="30"/>
      <c r="P143" s="25"/>
    </row>
    <row r="144" spans="1:16" x14ac:dyDescent="0.2">
      <c r="A144" s="54" t="s">
        <v>37</v>
      </c>
      <c r="B144" s="55"/>
      <c r="C144" s="47">
        <f>SUM(C124:D143)</f>
        <v>-2989.5799999999995</v>
      </c>
      <c r="D144" s="48"/>
      <c r="E144" s="31"/>
      <c r="F144" s="31"/>
      <c r="P144" s="25"/>
    </row>
    <row r="145" spans="1:16" ht="30" customHeight="1" x14ac:dyDescent="0.2">
      <c r="A145" s="46" t="s">
        <v>47</v>
      </c>
      <c r="B145" s="46"/>
      <c r="C145" s="46"/>
      <c r="D145" s="46"/>
      <c r="E145" s="16"/>
      <c r="F145" s="16"/>
      <c r="P145" s="25"/>
    </row>
    <row r="146" spans="1:16" ht="15" x14ac:dyDescent="0.25">
      <c r="A146"/>
      <c r="B146" s="16"/>
      <c r="C146" s="16"/>
      <c r="D146" s="16"/>
      <c r="E146" s="16"/>
      <c r="F146" s="16"/>
      <c r="P146" s="25"/>
    </row>
    <row r="147" spans="1:16" ht="15" x14ac:dyDescent="0.25">
      <c r="A147"/>
      <c r="B147" s="16"/>
      <c r="C147" s="16"/>
      <c r="D147" s="16"/>
      <c r="E147" s="16"/>
      <c r="F147" s="16"/>
      <c r="P147" s="25"/>
    </row>
    <row r="148" spans="1:16" x14ac:dyDescent="0.2">
      <c r="A148" s="52" t="s">
        <v>50</v>
      </c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25"/>
    </row>
    <row r="149" spans="1:16" x14ac:dyDescent="0.2">
      <c r="A149" s="53" t="s">
        <v>55</v>
      </c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25"/>
    </row>
    <row r="150" spans="1:16" ht="21.95" customHeight="1" x14ac:dyDescent="0.2">
      <c r="A150" s="61" t="s">
        <v>4</v>
      </c>
      <c r="B150" s="61" t="s">
        <v>5</v>
      </c>
      <c r="C150" s="49" t="s">
        <v>6</v>
      </c>
      <c r="D150" s="49" t="s">
        <v>7</v>
      </c>
      <c r="E150" s="49" t="s">
        <v>8</v>
      </c>
      <c r="F150" s="49" t="s">
        <v>9</v>
      </c>
      <c r="G150" s="49" t="s">
        <v>10</v>
      </c>
      <c r="H150" s="49" t="s">
        <v>11</v>
      </c>
      <c r="I150" s="58" t="s">
        <v>12</v>
      </c>
      <c r="J150" s="49" t="s">
        <v>13</v>
      </c>
      <c r="K150" s="49" t="s">
        <v>14</v>
      </c>
      <c r="L150" s="49" t="s">
        <v>15</v>
      </c>
      <c r="M150" s="49" t="s">
        <v>46</v>
      </c>
      <c r="N150" s="49" t="s">
        <v>54</v>
      </c>
      <c r="O150" s="49" t="s">
        <v>16</v>
      </c>
      <c r="P150" s="25"/>
    </row>
    <row r="151" spans="1:16" ht="21.95" customHeight="1" x14ac:dyDescent="0.2">
      <c r="A151" s="62"/>
      <c r="B151" s="62"/>
      <c r="C151" s="50"/>
      <c r="D151" s="50"/>
      <c r="E151" s="50"/>
      <c r="F151" s="50"/>
      <c r="G151" s="50"/>
      <c r="H151" s="50"/>
      <c r="I151" s="59"/>
      <c r="J151" s="50"/>
      <c r="K151" s="50"/>
      <c r="L151" s="50"/>
      <c r="M151" s="50"/>
      <c r="N151" s="50"/>
      <c r="O151" s="50"/>
      <c r="P151" s="25"/>
    </row>
    <row r="152" spans="1:16" ht="21.95" customHeight="1" x14ac:dyDescent="0.2">
      <c r="A152" s="63"/>
      <c r="B152" s="63"/>
      <c r="C152" s="51"/>
      <c r="D152" s="51"/>
      <c r="E152" s="51"/>
      <c r="F152" s="51"/>
      <c r="G152" s="51"/>
      <c r="H152" s="51"/>
      <c r="I152" s="60"/>
      <c r="J152" s="51"/>
      <c r="K152" s="51"/>
      <c r="L152" s="51"/>
      <c r="M152" s="51"/>
      <c r="N152" s="51"/>
      <c r="O152" s="51"/>
      <c r="P152" s="25"/>
    </row>
    <row r="153" spans="1:16" x14ac:dyDescent="0.2">
      <c r="A153" s="5">
        <v>1</v>
      </c>
      <c r="B153" s="6" t="s">
        <v>17</v>
      </c>
      <c r="C153" s="7">
        <f t="shared" ref="C153:E172" si="13">C68+C96</f>
        <v>7130295.5800000001</v>
      </c>
      <c r="D153" s="7">
        <f t="shared" si="13"/>
        <v>1727191.89</v>
      </c>
      <c r="E153" s="7">
        <f t="shared" si="13"/>
        <v>225265.92000000001</v>
      </c>
      <c r="F153" s="7">
        <f t="shared" ref="F153:M162" si="14">F68</f>
        <v>156904.79</v>
      </c>
      <c r="G153" s="7">
        <f t="shared" si="14"/>
        <v>121378.17</v>
      </c>
      <c r="H153" s="7">
        <f t="shared" si="14"/>
        <v>0</v>
      </c>
      <c r="I153" s="7">
        <f t="shared" si="14"/>
        <v>0</v>
      </c>
      <c r="J153" s="7">
        <f t="shared" si="14"/>
        <v>8832.58</v>
      </c>
      <c r="K153" s="7">
        <f t="shared" si="14"/>
        <v>57371.98</v>
      </c>
      <c r="L153" s="7">
        <f t="shared" si="14"/>
        <v>64481.81</v>
      </c>
      <c r="M153" s="7">
        <f t="shared" si="14"/>
        <v>-26952.02</v>
      </c>
      <c r="N153" s="7">
        <f>C124</f>
        <v>-6.51</v>
      </c>
      <c r="O153" s="7">
        <f>SUM(C153:N153)</f>
        <v>9464764.1900000013</v>
      </c>
      <c r="P153" s="25"/>
    </row>
    <row r="154" spans="1:16" x14ac:dyDescent="0.2">
      <c r="A154" s="5">
        <v>2</v>
      </c>
      <c r="B154" s="6" t="s">
        <v>18</v>
      </c>
      <c r="C154" s="7">
        <f t="shared" si="13"/>
        <v>5433949.7599999998</v>
      </c>
      <c r="D154" s="7">
        <f t="shared" si="13"/>
        <v>1122193.82</v>
      </c>
      <c r="E154" s="7">
        <f t="shared" si="13"/>
        <v>265851.78999999998</v>
      </c>
      <c r="F154" s="7">
        <f t="shared" si="14"/>
        <v>64300.43</v>
      </c>
      <c r="G154" s="7">
        <f t="shared" si="14"/>
        <v>49337.34</v>
      </c>
      <c r="H154" s="7">
        <f t="shared" si="14"/>
        <v>0</v>
      </c>
      <c r="I154" s="7">
        <f t="shared" si="14"/>
        <v>823702</v>
      </c>
      <c r="J154" s="7">
        <f t="shared" si="14"/>
        <v>7421.9</v>
      </c>
      <c r="K154" s="7">
        <f t="shared" si="14"/>
        <v>48208.88</v>
      </c>
      <c r="L154" s="7">
        <f t="shared" si="14"/>
        <v>54183.18</v>
      </c>
      <c r="M154" s="7">
        <f t="shared" si="14"/>
        <v>-22647.41</v>
      </c>
      <c r="N154" s="7">
        <f t="shared" ref="N154:N172" si="15">C125</f>
        <v>-1.25</v>
      </c>
      <c r="O154" s="7">
        <f t="shared" ref="O154:O172" si="16">SUM(C154:N154)</f>
        <v>7846500.4399999995</v>
      </c>
      <c r="P154" s="25"/>
    </row>
    <row r="155" spans="1:16" x14ac:dyDescent="0.2">
      <c r="A155" s="5">
        <v>3</v>
      </c>
      <c r="B155" s="6" t="s">
        <v>19</v>
      </c>
      <c r="C155" s="7">
        <f t="shared" si="13"/>
        <v>4954636.8599999994</v>
      </c>
      <c r="D155" s="7">
        <f t="shared" si="13"/>
        <v>1028285.49</v>
      </c>
      <c r="E155" s="7">
        <f t="shared" si="13"/>
        <v>273351.34999999998</v>
      </c>
      <c r="F155" s="7">
        <f t="shared" si="14"/>
        <v>47391.47</v>
      </c>
      <c r="G155" s="7">
        <f t="shared" si="14"/>
        <v>35988.14</v>
      </c>
      <c r="H155" s="7">
        <f t="shared" si="14"/>
        <v>0</v>
      </c>
      <c r="I155" s="7">
        <f t="shared" si="14"/>
        <v>893523</v>
      </c>
      <c r="J155" s="7">
        <f t="shared" si="14"/>
        <v>6281.23</v>
      </c>
      <c r="K155" s="7">
        <f t="shared" si="14"/>
        <v>40799.72</v>
      </c>
      <c r="L155" s="7">
        <f t="shared" si="14"/>
        <v>45855.83</v>
      </c>
      <c r="M155" s="7">
        <f t="shared" si="14"/>
        <v>-19166.759999999998</v>
      </c>
      <c r="N155" s="7">
        <f t="shared" si="15"/>
        <v>-0.65</v>
      </c>
      <c r="O155" s="7">
        <f t="shared" si="16"/>
        <v>7306945.6799999988</v>
      </c>
      <c r="P155" s="25"/>
    </row>
    <row r="156" spans="1:16" x14ac:dyDescent="0.2">
      <c r="A156" s="5">
        <v>4</v>
      </c>
      <c r="B156" s="6" t="s">
        <v>20</v>
      </c>
      <c r="C156" s="7">
        <f t="shared" si="13"/>
        <v>13376712.43</v>
      </c>
      <c r="D156" s="7">
        <f t="shared" si="13"/>
        <v>4259676.93</v>
      </c>
      <c r="E156" s="7">
        <f t="shared" si="13"/>
        <v>250411.50999999998</v>
      </c>
      <c r="F156" s="7">
        <f t="shared" si="14"/>
        <v>504321.5</v>
      </c>
      <c r="G156" s="7">
        <f t="shared" si="14"/>
        <v>459903.59</v>
      </c>
      <c r="H156" s="7">
        <f t="shared" si="14"/>
        <v>0</v>
      </c>
      <c r="I156" s="7">
        <f t="shared" si="14"/>
        <v>7788696</v>
      </c>
      <c r="J156" s="7">
        <f t="shared" si="14"/>
        <v>25178.9</v>
      </c>
      <c r="K156" s="7">
        <f t="shared" si="14"/>
        <v>163549.44</v>
      </c>
      <c r="L156" s="7">
        <f t="shared" si="14"/>
        <v>183817.33</v>
      </c>
      <c r="M156" s="7">
        <f t="shared" si="14"/>
        <v>-76831.73</v>
      </c>
      <c r="N156" s="7">
        <f t="shared" si="15"/>
        <v>-945.16</v>
      </c>
      <c r="O156" s="7">
        <f t="shared" si="16"/>
        <v>26934490.739999998</v>
      </c>
      <c r="P156" s="25"/>
    </row>
    <row r="157" spans="1:16" x14ac:dyDescent="0.2">
      <c r="A157" s="5">
        <v>5</v>
      </c>
      <c r="B157" s="6" t="s">
        <v>21</v>
      </c>
      <c r="C157" s="7">
        <f t="shared" si="13"/>
        <v>10164910.35</v>
      </c>
      <c r="D157" s="7">
        <f t="shared" si="13"/>
        <v>2593080.1500000004</v>
      </c>
      <c r="E157" s="7">
        <f t="shared" si="13"/>
        <v>206075.86000000002</v>
      </c>
      <c r="F157" s="7">
        <f t="shared" si="14"/>
        <v>297576.28000000003</v>
      </c>
      <c r="G157" s="7">
        <f t="shared" si="14"/>
        <v>230638.88</v>
      </c>
      <c r="H157" s="7">
        <f t="shared" si="14"/>
        <v>0</v>
      </c>
      <c r="I157" s="7">
        <f t="shared" si="14"/>
        <v>1547485</v>
      </c>
      <c r="J157" s="7">
        <f t="shared" si="14"/>
        <v>14784.95</v>
      </c>
      <c r="K157" s="7">
        <f t="shared" si="14"/>
        <v>96035.54</v>
      </c>
      <c r="L157" s="7">
        <f t="shared" si="14"/>
        <v>107936.76</v>
      </c>
      <c r="M157" s="7">
        <f t="shared" si="14"/>
        <v>-45115.27</v>
      </c>
      <c r="N157" s="7">
        <f t="shared" si="15"/>
        <v>-43.18</v>
      </c>
      <c r="O157" s="7">
        <f t="shared" si="16"/>
        <v>15213365.319999998</v>
      </c>
      <c r="P157" s="25"/>
    </row>
    <row r="158" spans="1:16" x14ac:dyDescent="0.2">
      <c r="A158" s="5">
        <v>6</v>
      </c>
      <c r="B158" s="6" t="s">
        <v>22</v>
      </c>
      <c r="C158" s="7">
        <f t="shared" si="13"/>
        <v>5956662.9399999995</v>
      </c>
      <c r="D158" s="7">
        <f t="shared" si="13"/>
        <v>834339.01</v>
      </c>
      <c r="E158" s="7">
        <f t="shared" si="13"/>
        <v>348126.39999999997</v>
      </c>
      <c r="F158" s="7">
        <f t="shared" si="14"/>
        <v>157265.91</v>
      </c>
      <c r="G158" s="7">
        <f t="shared" si="14"/>
        <v>106028.71</v>
      </c>
      <c r="H158" s="7">
        <f t="shared" si="14"/>
        <v>0</v>
      </c>
      <c r="I158" s="7">
        <f t="shared" si="14"/>
        <v>358581</v>
      </c>
      <c r="J158" s="7">
        <f t="shared" si="14"/>
        <v>10586.94</v>
      </c>
      <c r="K158" s="7">
        <f t="shared" si="14"/>
        <v>68767.399999999994</v>
      </c>
      <c r="L158" s="7">
        <f t="shared" si="14"/>
        <v>77289.41</v>
      </c>
      <c r="M158" s="7">
        <f t="shared" si="14"/>
        <v>-32305.33</v>
      </c>
      <c r="N158" s="7">
        <f t="shared" si="15"/>
        <v>-0.1</v>
      </c>
      <c r="O158" s="7">
        <f t="shared" si="16"/>
        <v>7885342.290000001</v>
      </c>
      <c r="P158" s="25"/>
    </row>
    <row r="159" spans="1:16" x14ac:dyDescent="0.2">
      <c r="A159" s="5">
        <v>7</v>
      </c>
      <c r="B159" s="6" t="s">
        <v>23</v>
      </c>
      <c r="C159" s="7">
        <f t="shared" si="13"/>
        <v>4377748.03</v>
      </c>
      <c r="D159" s="7">
        <f t="shared" si="13"/>
        <v>684518.67999999993</v>
      </c>
      <c r="E159" s="7">
        <f t="shared" si="13"/>
        <v>344156.04</v>
      </c>
      <c r="F159" s="7">
        <f t="shared" si="14"/>
        <v>48879.22</v>
      </c>
      <c r="G159" s="7">
        <f t="shared" si="14"/>
        <v>36547.58</v>
      </c>
      <c r="H159" s="7">
        <f t="shared" si="14"/>
        <v>0</v>
      </c>
      <c r="I159" s="7">
        <f t="shared" si="14"/>
        <v>403</v>
      </c>
      <c r="J159" s="7">
        <f t="shared" si="14"/>
        <v>6669.36</v>
      </c>
      <c r="K159" s="7">
        <f t="shared" si="14"/>
        <v>43320.82</v>
      </c>
      <c r="L159" s="7">
        <f t="shared" si="14"/>
        <v>48689.36</v>
      </c>
      <c r="M159" s="7">
        <f t="shared" si="14"/>
        <v>-20351.11</v>
      </c>
      <c r="N159" s="7">
        <f t="shared" si="15"/>
        <v>-0.03</v>
      </c>
      <c r="O159" s="7">
        <f t="shared" si="16"/>
        <v>5570580.9500000002</v>
      </c>
      <c r="P159" s="25"/>
    </row>
    <row r="160" spans="1:16" x14ac:dyDescent="0.2">
      <c r="A160" s="5">
        <v>8</v>
      </c>
      <c r="B160" s="6" t="s">
        <v>24</v>
      </c>
      <c r="C160" s="7">
        <f t="shared" si="13"/>
        <v>6360550.9100000001</v>
      </c>
      <c r="D160" s="7">
        <f t="shared" si="13"/>
        <v>1514932.43</v>
      </c>
      <c r="E160" s="7">
        <f t="shared" si="13"/>
        <v>238059.29</v>
      </c>
      <c r="F160" s="7">
        <f t="shared" si="14"/>
        <v>118618.24000000001</v>
      </c>
      <c r="G160" s="7">
        <f t="shared" si="14"/>
        <v>90257.48</v>
      </c>
      <c r="H160" s="7">
        <f t="shared" si="14"/>
        <v>0</v>
      </c>
      <c r="I160" s="7">
        <f t="shared" si="14"/>
        <v>36564</v>
      </c>
      <c r="J160" s="7">
        <f t="shared" si="14"/>
        <v>7751.51</v>
      </c>
      <c r="K160" s="7">
        <f t="shared" si="14"/>
        <v>50349.9</v>
      </c>
      <c r="L160" s="7">
        <f t="shared" si="14"/>
        <v>56589.52</v>
      </c>
      <c r="M160" s="7">
        <f t="shared" si="14"/>
        <v>-23653.22</v>
      </c>
      <c r="N160" s="7">
        <f t="shared" si="15"/>
        <v>-6.31</v>
      </c>
      <c r="O160" s="7">
        <f t="shared" si="16"/>
        <v>8450013.7499999981</v>
      </c>
      <c r="P160" s="25"/>
    </row>
    <row r="161" spans="1:16" x14ac:dyDescent="0.2">
      <c r="A161" s="5">
        <v>9</v>
      </c>
      <c r="B161" s="6" t="s">
        <v>25</v>
      </c>
      <c r="C161" s="7">
        <f t="shared" si="13"/>
        <v>5771111.0700000003</v>
      </c>
      <c r="D161" s="7">
        <f t="shared" si="13"/>
        <v>1267908.8600000001</v>
      </c>
      <c r="E161" s="7">
        <f t="shared" si="13"/>
        <v>250411.50999999998</v>
      </c>
      <c r="F161" s="7">
        <f t="shared" si="14"/>
        <v>75317.58</v>
      </c>
      <c r="G161" s="7">
        <f t="shared" si="14"/>
        <v>55901.13</v>
      </c>
      <c r="H161" s="7">
        <f t="shared" si="14"/>
        <v>0</v>
      </c>
      <c r="I161" s="7">
        <f t="shared" si="14"/>
        <v>491218</v>
      </c>
      <c r="J161" s="7">
        <f t="shared" si="14"/>
        <v>7589.77</v>
      </c>
      <c r="K161" s="7">
        <f t="shared" si="14"/>
        <v>49299.28</v>
      </c>
      <c r="L161" s="7">
        <f t="shared" si="14"/>
        <v>55408.71</v>
      </c>
      <c r="M161" s="7">
        <f t="shared" si="14"/>
        <v>-23159.66</v>
      </c>
      <c r="N161" s="7">
        <f t="shared" si="15"/>
        <v>-1.22</v>
      </c>
      <c r="O161" s="7">
        <f t="shared" si="16"/>
        <v>8001005.0300000003</v>
      </c>
      <c r="P161" s="25"/>
    </row>
    <row r="162" spans="1:16" x14ac:dyDescent="0.2">
      <c r="A162" s="5">
        <v>10</v>
      </c>
      <c r="B162" s="6" t="s">
        <v>26</v>
      </c>
      <c r="C162" s="7">
        <f t="shared" si="13"/>
        <v>4498379.42</v>
      </c>
      <c r="D162" s="7">
        <f t="shared" si="13"/>
        <v>720912.83</v>
      </c>
      <c r="E162" s="7">
        <f t="shared" si="13"/>
        <v>335112.44999999995</v>
      </c>
      <c r="F162" s="7">
        <f t="shared" si="14"/>
        <v>55573.85</v>
      </c>
      <c r="G162" s="7">
        <f t="shared" si="14"/>
        <v>41841.019999999997</v>
      </c>
      <c r="H162" s="7">
        <f t="shared" si="14"/>
        <v>0</v>
      </c>
      <c r="I162" s="7">
        <f t="shared" si="14"/>
        <v>22045</v>
      </c>
      <c r="J162" s="7">
        <f t="shared" si="14"/>
        <v>6826.7</v>
      </c>
      <c r="K162" s="7">
        <f t="shared" si="14"/>
        <v>44342.8</v>
      </c>
      <c r="L162" s="7">
        <f t="shared" si="14"/>
        <v>49837.99</v>
      </c>
      <c r="M162" s="7">
        <f t="shared" si="14"/>
        <v>-20831.22</v>
      </c>
      <c r="N162" s="7">
        <f t="shared" si="15"/>
        <v>-0.16</v>
      </c>
      <c r="O162" s="7">
        <f t="shared" si="16"/>
        <v>5754040.6799999997</v>
      </c>
      <c r="P162" s="25"/>
    </row>
    <row r="163" spans="1:16" x14ac:dyDescent="0.2">
      <c r="A163" s="5">
        <v>11</v>
      </c>
      <c r="B163" s="6" t="s">
        <v>27</v>
      </c>
      <c r="C163" s="7">
        <f t="shared" si="13"/>
        <v>6275277.9900000002</v>
      </c>
      <c r="D163" s="7">
        <f t="shared" si="13"/>
        <v>1760353.5599999998</v>
      </c>
      <c r="E163" s="7">
        <f t="shared" si="13"/>
        <v>249088.06000000003</v>
      </c>
      <c r="F163" s="7">
        <f t="shared" ref="F163:M172" si="17">F78</f>
        <v>144429.89000000001</v>
      </c>
      <c r="G163" s="7">
        <f t="shared" si="17"/>
        <v>111858.69</v>
      </c>
      <c r="H163" s="7">
        <f t="shared" si="17"/>
        <v>0</v>
      </c>
      <c r="I163" s="7">
        <f t="shared" si="17"/>
        <v>62597</v>
      </c>
      <c r="J163" s="7">
        <f t="shared" si="17"/>
        <v>8518.51</v>
      </c>
      <c r="K163" s="7">
        <f t="shared" si="17"/>
        <v>55331.93</v>
      </c>
      <c r="L163" s="7">
        <f t="shared" si="17"/>
        <v>62188.95</v>
      </c>
      <c r="M163" s="7">
        <f t="shared" si="17"/>
        <v>-25993.66</v>
      </c>
      <c r="N163" s="7">
        <f t="shared" si="15"/>
        <v>-1.35</v>
      </c>
      <c r="O163" s="7">
        <f t="shared" si="16"/>
        <v>8703649.5699999984</v>
      </c>
      <c r="P163" s="25"/>
    </row>
    <row r="164" spans="1:16" x14ac:dyDescent="0.2">
      <c r="A164" s="5">
        <v>12</v>
      </c>
      <c r="B164" s="6" t="s">
        <v>28</v>
      </c>
      <c r="C164" s="7">
        <f t="shared" si="13"/>
        <v>6222153.7000000002</v>
      </c>
      <c r="D164" s="7">
        <f t="shared" si="13"/>
        <v>1491998.1700000002</v>
      </c>
      <c r="E164" s="7">
        <f t="shared" si="13"/>
        <v>232986.06</v>
      </c>
      <c r="F164" s="7">
        <f t="shared" si="17"/>
        <v>96992.77</v>
      </c>
      <c r="G164" s="7">
        <f t="shared" si="17"/>
        <v>72959.88</v>
      </c>
      <c r="H164" s="7">
        <f t="shared" si="17"/>
        <v>0</v>
      </c>
      <c r="I164" s="7">
        <f t="shared" si="17"/>
        <v>38460</v>
      </c>
      <c r="J164" s="7">
        <f t="shared" si="17"/>
        <v>7089.03</v>
      </c>
      <c r="K164" s="7">
        <f t="shared" si="17"/>
        <v>46046.73</v>
      </c>
      <c r="L164" s="7">
        <f t="shared" si="17"/>
        <v>51753.08</v>
      </c>
      <c r="M164" s="7">
        <f t="shared" si="17"/>
        <v>-21631.68</v>
      </c>
      <c r="N164" s="7">
        <f t="shared" si="15"/>
        <v>-1.36</v>
      </c>
      <c r="O164" s="7">
        <f t="shared" si="16"/>
        <v>8238806.3799999999</v>
      </c>
      <c r="P164" s="25"/>
    </row>
    <row r="165" spans="1:16" x14ac:dyDescent="0.2">
      <c r="A165" s="5">
        <v>13</v>
      </c>
      <c r="B165" s="6" t="s">
        <v>29</v>
      </c>
      <c r="C165" s="7">
        <f t="shared" si="13"/>
        <v>8427395.4199999999</v>
      </c>
      <c r="D165" s="7">
        <f t="shared" si="13"/>
        <v>2144999.12</v>
      </c>
      <c r="E165" s="7">
        <f t="shared" si="13"/>
        <v>205414.13</v>
      </c>
      <c r="F165" s="7">
        <f t="shared" si="17"/>
        <v>171372.19</v>
      </c>
      <c r="G165" s="7">
        <f t="shared" si="17"/>
        <v>130768.91</v>
      </c>
      <c r="H165" s="7">
        <f t="shared" si="17"/>
        <v>0</v>
      </c>
      <c r="I165" s="7">
        <f t="shared" si="17"/>
        <v>3032493</v>
      </c>
      <c r="J165" s="7">
        <f t="shared" si="17"/>
        <v>9606.86</v>
      </c>
      <c r="K165" s="7">
        <f t="shared" si="17"/>
        <v>62401.29</v>
      </c>
      <c r="L165" s="7">
        <f t="shared" si="17"/>
        <v>70134.38</v>
      </c>
      <c r="M165" s="7">
        <f t="shared" si="17"/>
        <v>-29314.68</v>
      </c>
      <c r="N165" s="7">
        <f t="shared" si="15"/>
        <v>-3.51</v>
      </c>
      <c r="O165" s="7">
        <f t="shared" si="16"/>
        <v>14225267.109999999</v>
      </c>
      <c r="P165" s="25"/>
    </row>
    <row r="166" spans="1:16" x14ac:dyDescent="0.2">
      <c r="A166" s="5">
        <v>14</v>
      </c>
      <c r="B166" s="6" t="s">
        <v>30</v>
      </c>
      <c r="C166" s="7">
        <f t="shared" si="13"/>
        <v>4714579.37</v>
      </c>
      <c r="D166" s="7">
        <f t="shared" si="13"/>
        <v>920949.26</v>
      </c>
      <c r="E166" s="7">
        <f t="shared" si="13"/>
        <v>286144.71999999997</v>
      </c>
      <c r="F166" s="7">
        <f t="shared" si="17"/>
        <v>32282.48</v>
      </c>
      <c r="G166" s="7">
        <f t="shared" si="17"/>
        <v>24739.11</v>
      </c>
      <c r="H166" s="7">
        <f t="shared" si="17"/>
        <v>0</v>
      </c>
      <c r="I166" s="7">
        <f t="shared" si="17"/>
        <v>159395</v>
      </c>
      <c r="J166" s="7">
        <f t="shared" si="17"/>
        <v>6478.54</v>
      </c>
      <c r="K166" s="7">
        <f t="shared" si="17"/>
        <v>42081.3</v>
      </c>
      <c r="L166" s="7">
        <f t="shared" si="17"/>
        <v>47296.23</v>
      </c>
      <c r="M166" s="7">
        <f t="shared" si="17"/>
        <v>-19768.82</v>
      </c>
      <c r="N166" s="7">
        <f t="shared" si="15"/>
        <v>-0.24</v>
      </c>
      <c r="O166" s="7">
        <f t="shared" si="16"/>
        <v>6214176.9500000002</v>
      </c>
      <c r="P166" s="25"/>
    </row>
    <row r="167" spans="1:16" x14ac:dyDescent="0.2">
      <c r="A167" s="5">
        <v>15</v>
      </c>
      <c r="B167" s="6" t="s">
        <v>31</v>
      </c>
      <c r="C167" s="7">
        <f t="shared" si="13"/>
        <v>6076576.8599999994</v>
      </c>
      <c r="D167" s="7">
        <f t="shared" si="13"/>
        <v>1287672.96</v>
      </c>
      <c r="E167" s="7">
        <f t="shared" si="13"/>
        <v>250411.50999999998</v>
      </c>
      <c r="F167" s="7">
        <f t="shared" si="17"/>
        <v>100131.31</v>
      </c>
      <c r="G167" s="7">
        <f t="shared" si="17"/>
        <v>75347.87</v>
      </c>
      <c r="H167" s="7">
        <f t="shared" si="17"/>
        <v>0</v>
      </c>
      <c r="I167" s="7">
        <f t="shared" si="17"/>
        <v>1854675</v>
      </c>
      <c r="J167" s="7">
        <f t="shared" si="17"/>
        <v>8008.9</v>
      </c>
      <c r="K167" s="7">
        <f t="shared" si="17"/>
        <v>52021.760000000002</v>
      </c>
      <c r="L167" s="7">
        <f t="shared" si="17"/>
        <v>58468.57</v>
      </c>
      <c r="M167" s="7">
        <f t="shared" si="17"/>
        <v>-24438.62</v>
      </c>
      <c r="N167" s="7">
        <f t="shared" si="15"/>
        <v>-1.37</v>
      </c>
      <c r="O167" s="7">
        <f t="shared" si="16"/>
        <v>9738874.75</v>
      </c>
      <c r="P167" s="25"/>
    </row>
    <row r="168" spans="1:16" x14ac:dyDescent="0.2">
      <c r="A168" s="5">
        <v>16</v>
      </c>
      <c r="B168" s="6" t="s">
        <v>32</v>
      </c>
      <c r="C168" s="7">
        <f t="shared" si="13"/>
        <v>14145331.120000001</v>
      </c>
      <c r="D168" s="7">
        <f t="shared" si="13"/>
        <v>5333066.4300000006</v>
      </c>
      <c r="E168" s="7">
        <f t="shared" si="13"/>
        <v>175857.03</v>
      </c>
      <c r="F168" s="7">
        <f t="shared" si="17"/>
        <v>386087.84</v>
      </c>
      <c r="G168" s="7">
        <f t="shared" si="17"/>
        <v>297452.19</v>
      </c>
      <c r="H168" s="7">
        <f t="shared" si="17"/>
        <v>0</v>
      </c>
      <c r="I168" s="7">
        <f t="shared" si="17"/>
        <v>543357</v>
      </c>
      <c r="J168" s="7">
        <f t="shared" si="17"/>
        <v>14993.53</v>
      </c>
      <c r="K168" s="7">
        <f t="shared" si="17"/>
        <v>97390.399999999994</v>
      </c>
      <c r="L168" s="7">
        <f t="shared" si="17"/>
        <v>109459.52</v>
      </c>
      <c r="M168" s="7">
        <f t="shared" si="17"/>
        <v>-45751.75</v>
      </c>
      <c r="N168" s="7">
        <f t="shared" si="15"/>
        <v>-26.11</v>
      </c>
      <c r="O168" s="7">
        <f t="shared" si="16"/>
        <v>21057217.200000003</v>
      </c>
      <c r="P168" s="25"/>
    </row>
    <row r="169" spans="1:16" x14ac:dyDescent="0.2">
      <c r="A169" s="5">
        <v>17</v>
      </c>
      <c r="B169" s="6" t="s">
        <v>33</v>
      </c>
      <c r="C169" s="7">
        <f t="shared" si="13"/>
        <v>7121910.2700000005</v>
      </c>
      <c r="D169" s="7">
        <f t="shared" si="13"/>
        <v>1638056.32</v>
      </c>
      <c r="E169" s="7">
        <f t="shared" si="13"/>
        <v>228353.97</v>
      </c>
      <c r="F169" s="7">
        <f t="shared" si="17"/>
        <v>164857.26</v>
      </c>
      <c r="G169" s="7">
        <f t="shared" si="17"/>
        <v>129685.04</v>
      </c>
      <c r="H169" s="7">
        <f t="shared" si="17"/>
        <v>0</v>
      </c>
      <c r="I169" s="7">
        <f t="shared" si="17"/>
        <v>0</v>
      </c>
      <c r="J169" s="7">
        <f t="shared" si="17"/>
        <v>8984.34</v>
      </c>
      <c r="K169" s="7">
        <f t="shared" si="17"/>
        <v>58357.74</v>
      </c>
      <c r="L169" s="7">
        <f t="shared" si="17"/>
        <v>65589.740000000005</v>
      </c>
      <c r="M169" s="7">
        <f t="shared" si="17"/>
        <v>-27415.11</v>
      </c>
      <c r="N169" s="7">
        <f t="shared" si="15"/>
        <v>-3.22</v>
      </c>
      <c r="O169" s="7">
        <f t="shared" si="16"/>
        <v>9388376.3499999996</v>
      </c>
      <c r="P169" s="25"/>
    </row>
    <row r="170" spans="1:16" x14ac:dyDescent="0.2">
      <c r="A170" s="5">
        <v>18</v>
      </c>
      <c r="B170" s="6" t="s">
        <v>34</v>
      </c>
      <c r="C170" s="7">
        <f t="shared" si="13"/>
        <v>58696943.350000001</v>
      </c>
      <c r="D170" s="7">
        <f t="shared" si="13"/>
        <v>19743267.520000003</v>
      </c>
      <c r="E170" s="7">
        <f t="shared" si="13"/>
        <v>146520.51</v>
      </c>
      <c r="F170" s="7">
        <f t="shared" si="17"/>
        <v>1605442.79</v>
      </c>
      <c r="G170" s="7">
        <f t="shared" si="17"/>
        <v>1476486.69</v>
      </c>
      <c r="H170" s="7">
        <f t="shared" si="17"/>
        <v>0</v>
      </c>
      <c r="I170" s="7">
        <f t="shared" si="17"/>
        <v>3842871</v>
      </c>
      <c r="J170" s="7">
        <f t="shared" si="17"/>
        <v>52023.07</v>
      </c>
      <c r="K170" s="7">
        <f t="shared" si="17"/>
        <v>337915.61</v>
      </c>
      <c r="L170" s="7">
        <f t="shared" si="17"/>
        <v>379791.85</v>
      </c>
      <c r="M170" s="7">
        <f t="shared" si="17"/>
        <v>-158744.91</v>
      </c>
      <c r="N170" s="7">
        <f t="shared" si="15"/>
        <v>-1902.05</v>
      </c>
      <c r="O170" s="7">
        <f t="shared" si="16"/>
        <v>86120615.430000007</v>
      </c>
      <c r="P170" s="25"/>
    </row>
    <row r="171" spans="1:16" x14ac:dyDescent="0.2">
      <c r="A171" s="5">
        <v>19</v>
      </c>
      <c r="B171" s="6" t="s">
        <v>35</v>
      </c>
      <c r="C171" s="7">
        <f t="shared" si="13"/>
        <v>6831958.4199999999</v>
      </c>
      <c r="D171" s="7">
        <f t="shared" si="13"/>
        <v>2102804.92</v>
      </c>
      <c r="E171" s="7">
        <f t="shared" si="13"/>
        <v>221516.14</v>
      </c>
      <c r="F171" s="7">
        <f t="shared" si="17"/>
        <v>128273.77</v>
      </c>
      <c r="G171" s="7">
        <f t="shared" si="17"/>
        <v>98972.17</v>
      </c>
      <c r="H171" s="7">
        <f t="shared" si="17"/>
        <v>0</v>
      </c>
      <c r="I171" s="7">
        <f t="shared" si="17"/>
        <v>39463</v>
      </c>
      <c r="J171" s="7">
        <f t="shared" si="17"/>
        <v>6994.03</v>
      </c>
      <c r="K171" s="7">
        <f t="shared" si="17"/>
        <v>45429.71</v>
      </c>
      <c r="L171" s="7">
        <f t="shared" si="17"/>
        <v>51059.59</v>
      </c>
      <c r="M171" s="7">
        <f t="shared" si="17"/>
        <v>-21341.82</v>
      </c>
      <c r="N171" s="7">
        <f t="shared" si="15"/>
        <v>-1.97</v>
      </c>
      <c r="O171" s="7">
        <f t="shared" si="16"/>
        <v>9505127.959999999</v>
      </c>
      <c r="P171" s="25"/>
    </row>
    <row r="172" spans="1:16" x14ac:dyDescent="0.2">
      <c r="A172" s="5">
        <v>20</v>
      </c>
      <c r="B172" s="6" t="s">
        <v>36</v>
      </c>
      <c r="C172" s="7">
        <f t="shared" si="13"/>
        <v>7788288.3799999999</v>
      </c>
      <c r="D172" s="7">
        <f t="shared" si="13"/>
        <v>1853797.6500000001</v>
      </c>
      <c r="E172" s="7">
        <f t="shared" si="13"/>
        <v>239824.05</v>
      </c>
      <c r="F172" s="7">
        <f t="shared" si="17"/>
        <v>218812.51</v>
      </c>
      <c r="G172" s="7">
        <f t="shared" si="17"/>
        <v>156391.89000000001</v>
      </c>
      <c r="H172" s="7">
        <f t="shared" si="17"/>
        <v>0</v>
      </c>
      <c r="I172" s="7">
        <f t="shared" si="17"/>
        <v>476073</v>
      </c>
      <c r="J172" s="7">
        <f t="shared" si="17"/>
        <v>11484</v>
      </c>
      <c r="K172" s="7">
        <f t="shared" si="17"/>
        <v>74594.31</v>
      </c>
      <c r="L172" s="7">
        <f t="shared" si="17"/>
        <v>83838.39</v>
      </c>
      <c r="M172" s="7">
        <f t="shared" si="17"/>
        <v>-35042.660000000003</v>
      </c>
      <c r="N172" s="7">
        <f t="shared" si="15"/>
        <v>-43.83</v>
      </c>
      <c r="O172" s="7">
        <f t="shared" si="16"/>
        <v>10868017.690000001</v>
      </c>
      <c r="P172" s="25"/>
    </row>
    <row r="173" spans="1:16" x14ac:dyDescent="0.2">
      <c r="A173" s="56" t="s">
        <v>37</v>
      </c>
      <c r="B173" s="57"/>
      <c r="C173" s="8">
        <f>SUM(C153:C172)</f>
        <v>194325372.22999999</v>
      </c>
      <c r="D173" s="8">
        <f t="shared" ref="D173:N173" si="18">SUM(D153:D172)</f>
        <v>54030006.000000007</v>
      </c>
      <c r="E173" s="8">
        <f t="shared" si="18"/>
        <v>4972938.299999998</v>
      </c>
      <c r="F173" s="8">
        <f t="shared" si="18"/>
        <v>4574832.0799999991</v>
      </c>
      <c r="G173" s="8">
        <f t="shared" si="18"/>
        <v>3802484.48</v>
      </c>
      <c r="H173" s="8">
        <f t="shared" si="18"/>
        <v>0</v>
      </c>
      <c r="I173" s="8">
        <f t="shared" si="18"/>
        <v>22011601</v>
      </c>
      <c r="J173" s="8">
        <f t="shared" si="18"/>
        <v>236104.65</v>
      </c>
      <c r="K173" s="8">
        <f t="shared" si="18"/>
        <v>1533616.54</v>
      </c>
      <c r="L173" s="8">
        <f t="shared" si="18"/>
        <v>1723670.1999999997</v>
      </c>
      <c r="M173" s="8">
        <f t="shared" si="18"/>
        <v>-720457.44</v>
      </c>
      <c r="N173" s="8">
        <f t="shared" si="18"/>
        <v>-2989.5799999999995</v>
      </c>
      <c r="O173" s="8">
        <f>SUM(O153:O172)</f>
        <v>286487178.45999998</v>
      </c>
      <c r="P173" s="25"/>
    </row>
    <row r="174" spans="1:16" x14ac:dyDescent="0.2">
      <c r="A174" s="9" t="s">
        <v>38</v>
      </c>
      <c r="P174" s="25"/>
    </row>
    <row r="175" spans="1:16" ht="15" x14ac:dyDescent="0.25">
      <c r="A175"/>
      <c r="B175" s="16"/>
      <c r="C175" s="16"/>
      <c r="D175" s="16"/>
      <c r="E175" s="16"/>
      <c r="F175" s="16"/>
      <c r="P175" s="25"/>
    </row>
    <row r="176" spans="1:16" ht="15" x14ac:dyDescent="0.25">
      <c r="A176"/>
      <c r="B176" s="16"/>
      <c r="C176" s="16"/>
      <c r="D176" s="16"/>
      <c r="E176" s="16"/>
      <c r="F176" s="16"/>
      <c r="P176" s="25"/>
    </row>
    <row r="177" spans="1:15" x14ac:dyDescent="0.2">
      <c r="A177" s="72" t="s">
        <v>53</v>
      </c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35"/>
    </row>
    <row r="178" spans="1:15" ht="21.95" customHeight="1" x14ac:dyDescent="0.2">
      <c r="A178" s="64" t="s">
        <v>4</v>
      </c>
      <c r="B178" s="64" t="s">
        <v>5</v>
      </c>
      <c r="C178" s="49" t="s">
        <v>6</v>
      </c>
      <c r="D178" s="49" t="s">
        <v>7</v>
      </c>
      <c r="E178" s="49" t="s">
        <v>8</v>
      </c>
      <c r="F178" s="49" t="s">
        <v>9</v>
      </c>
      <c r="G178" s="49" t="s">
        <v>10</v>
      </c>
      <c r="H178" s="49" t="s">
        <v>11</v>
      </c>
      <c r="I178" s="58" t="s">
        <v>12</v>
      </c>
      <c r="J178" s="49" t="s">
        <v>13</v>
      </c>
      <c r="K178" s="49" t="s">
        <v>14</v>
      </c>
      <c r="L178" s="49" t="s">
        <v>15</v>
      </c>
      <c r="M178" s="49" t="s">
        <v>46</v>
      </c>
      <c r="N178" s="49" t="s">
        <v>16</v>
      </c>
      <c r="O178" s="36"/>
    </row>
    <row r="179" spans="1:15" ht="21.95" customHeight="1" x14ac:dyDescent="0.2">
      <c r="A179" s="65"/>
      <c r="B179" s="65"/>
      <c r="C179" s="50"/>
      <c r="D179" s="50"/>
      <c r="E179" s="50"/>
      <c r="F179" s="50"/>
      <c r="G179" s="50"/>
      <c r="H179" s="50"/>
      <c r="I179" s="59"/>
      <c r="J179" s="50"/>
      <c r="K179" s="50"/>
      <c r="L179" s="50"/>
      <c r="M179" s="50"/>
      <c r="N179" s="50"/>
      <c r="O179" s="36"/>
    </row>
    <row r="180" spans="1:15" ht="21.95" customHeight="1" x14ac:dyDescent="0.2">
      <c r="A180" s="66"/>
      <c r="B180" s="66"/>
      <c r="C180" s="51"/>
      <c r="D180" s="51"/>
      <c r="E180" s="51"/>
      <c r="F180" s="51"/>
      <c r="G180" s="51"/>
      <c r="H180" s="51"/>
      <c r="I180" s="60"/>
      <c r="J180" s="51"/>
      <c r="K180" s="51"/>
      <c r="L180" s="51"/>
      <c r="M180" s="51"/>
      <c r="N180" s="51"/>
      <c r="O180" s="36"/>
    </row>
    <row r="181" spans="1:15" x14ac:dyDescent="0.2">
      <c r="A181" s="5">
        <v>1</v>
      </c>
      <c r="B181" s="6" t="s">
        <v>17</v>
      </c>
      <c r="C181" s="26">
        <v>4593881.22</v>
      </c>
      <c r="D181" s="27">
        <v>1436216.67</v>
      </c>
      <c r="E181" s="27">
        <v>104289.14</v>
      </c>
      <c r="F181" s="27">
        <v>151234.21</v>
      </c>
      <c r="G181" s="27">
        <v>121378.17</v>
      </c>
      <c r="H181" s="27">
        <v>0</v>
      </c>
      <c r="I181" s="27">
        <v>0</v>
      </c>
      <c r="J181" s="27">
        <v>8832.58</v>
      </c>
      <c r="K181" s="27">
        <v>54568.76</v>
      </c>
      <c r="L181" s="26">
        <v>124842.82</v>
      </c>
      <c r="M181" s="26">
        <v>-28366.32</v>
      </c>
      <c r="N181" s="7">
        <f>SUM(C181:M181)</f>
        <v>6566877.2499999991</v>
      </c>
      <c r="O181" s="33"/>
    </row>
    <row r="182" spans="1:15" x14ac:dyDescent="0.2">
      <c r="A182" s="5">
        <v>2</v>
      </c>
      <c r="B182" s="6" t="s">
        <v>18</v>
      </c>
      <c r="C182" s="26">
        <v>3416365.25</v>
      </c>
      <c r="D182" s="27">
        <v>939775.82</v>
      </c>
      <c r="E182" s="27">
        <v>132190.94</v>
      </c>
      <c r="F182" s="27">
        <v>61878.44</v>
      </c>
      <c r="G182" s="27">
        <v>49337.34</v>
      </c>
      <c r="H182" s="27">
        <v>0</v>
      </c>
      <c r="I182" s="27">
        <v>662914</v>
      </c>
      <c r="J182" s="27">
        <v>7421.9</v>
      </c>
      <c r="K182" s="27">
        <v>45853.38</v>
      </c>
      <c r="L182" s="26">
        <v>104903.7</v>
      </c>
      <c r="M182" s="26">
        <v>-23835.82</v>
      </c>
      <c r="N182" s="7">
        <f t="shared" ref="N182:N200" si="19">SUM(C182:M182)</f>
        <v>5396804.9500000011</v>
      </c>
      <c r="O182" s="33"/>
    </row>
    <row r="183" spans="1:15" x14ac:dyDescent="0.2">
      <c r="A183" s="5">
        <v>3</v>
      </c>
      <c r="B183" s="6" t="s">
        <v>19</v>
      </c>
      <c r="C183" s="26">
        <v>3077273.88</v>
      </c>
      <c r="D183" s="27">
        <v>860693.12</v>
      </c>
      <c r="E183" s="27">
        <v>137346.70000000001</v>
      </c>
      <c r="F183" s="27">
        <v>45467.75</v>
      </c>
      <c r="G183" s="27">
        <v>35988.14</v>
      </c>
      <c r="H183" s="27">
        <v>0</v>
      </c>
      <c r="I183" s="27">
        <v>411052</v>
      </c>
      <c r="J183" s="27">
        <v>6281.23</v>
      </c>
      <c r="K183" s="27">
        <v>38806.230000000003</v>
      </c>
      <c r="L183" s="26">
        <v>88781.18</v>
      </c>
      <c r="M183" s="26">
        <v>-20172.53</v>
      </c>
      <c r="N183" s="7">
        <f t="shared" si="19"/>
        <v>4681517.7</v>
      </c>
      <c r="O183" s="33"/>
    </row>
    <row r="184" spans="1:15" x14ac:dyDescent="0.2">
      <c r="A184" s="5">
        <v>4</v>
      </c>
      <c r="B184" s="6" t="s">
        <v>20</v>
      </c>
      <c r="C184" s="26">
        <v>7267498.9199999999</v>
      </c>
      <c r="D184" s="27">
        <v>3301878.04</v>
      </c>
      <c r="E184" s="27">
        <v>121576.12</v>
      </c>
      <c r="F184" s="27">
        <v>436732.29</v>
      </c>
      <c r="G184" s="27">
        <v>459903.59</v>
      </c>
      <c r="H184" s="27">
        <v>0</v>
      </c>
      <c r="I184" s="27">
        <v>3155226</v>
      </c>
      <c r="J184" s="27">
        <v>25178.9</v>
      </c>
      <c r="K184" s="27">
        <v>155558.34</v>
      </c>
      <c r="L184" s="28">
        <v>355887.55</v>
      </c>
      <c r="M184" s="28">
        <v>-80863.42</v>
      </c>
      <c r="N184" s="7">
        <f t="shared" si="19"/>
        <v>15198576.33</v>
      </c>
      <c r="O184" s="33"/>
    </row>
    <row r="185" spans="1:15" x14ac:dyDescent="0.2">
      <c r="A185" s="5">
        <v>5</v>
      </c>
      <c r="B185" s="6" t="s">
        <v>21</v>
      </c>
      <c r="C185" s="26">
        <v>6588008.7400000002</v>
      </c>
      <c r="D185" s="27">
        <v>2162236.06</v>
      </c>
      <c r="E185" s="27">
        <v>91096.44</v>
      </c>
      <c r="F185" s="27">
        <v>281865.26</v>
      </c>
      <c r="G185" s="27">
        <v>230638.88</v>
      </c>
      <c r="H185" s="27">
        <v>0</v>
      </c>
      <c r="I185" s="27">
        <v>2432650</v>
      </c>
      <c r="J185" s="27">
        <v>14784.95</v>
      </c>
      <c r="K185" s="27">
        <v>91343.21</v>
      </c>
      <c r="L185" s="26">
        <v>208975.67</v>
      </c>
      <c r="M185" s="26">
        <v>-47482.66</v>
      </c>
      <c r="N185" s="7">
        <f t="shared" si="19"/>
        <v>12054116.550000001</v>
      </c>
      <c r="O185" s="33"/>
    </row>
    <row r="186" spans="1:15" x14ac:dyDescent="0.2">
      <c r="A186" s="5">
        <v>6</v>
      </c>
      <c r="B186" s="6" t="s">
        <v>22</v>
      </c>
      <c r="C186" s="26">
        <v>3302934.04</v>
      </c>
      <c r="D186" s="27">
        <v>682179.21</v>
      </c>
      <c r="E186" s="27">
        <v>188752.74</v>
      </c>
      <c r="F186" s="27">
        <v>144150.16</v>
      </c>
      <c r="G186" s="27">
        <v>106028.71</v>
      </c>
      <c r="H186" s="27">
        <v>0</v>
      </c>
      <c r="I186" s="27">
        <v>364171</v>
      </c>
      <c r="J186" s="27">
        <v>10586.94</v>
      </c>
      <c r="K186" s="27">
        <v>65407.39</v>
      </c>
      <c r="L186" s="26">
        <v>149639.51999999999</v>
      </c>
      <c r="M186" s="26">
        <v>-34000.53</v>
      </c>
      <c r="N186" s="7">
        <f t="shared" si="19"/>
        <v>4979849.18</v>
      </c>
      <c r="O186" s="33"/>
    </row>
    <row r="187" spans="1:15" x14ac:dyDescent="0.2">
      <c r="A187" s="5">
        <v>7</v>
      </c>
      <c r="B187" s="6" t="s">
        <v>23</v>
      </c>
      <c r="C187" s="26">
        <v>2534792.7200000002</v>
      </c>
      <c r="D187" s="27">
        <v>572102.6</v>
      </c>
      <c r="E187" s="27">
        <v>186023.22</v>
      </c>
      <c r="F187" s="27">
        <v>46654.080000000002</v>
      </c>
      <c r="G187" s="27">
        <v>36547.58</v>
      </c>
      <c r="H187" s="27">
        <v>0</v>
      </c>
      <c r="I187" s="27">
        <v>1096483</v>
      </c>
      <c r="J187" s="27">
        <v>6669.36</v>
      </c>
      <c r="K187" s="27">
        <v>41204.14</v>
      </c>
      <c r="L187" s="26">
        <v>94267.15</v>
      </c>
      <c r="M187" s="26">
        <v>-21419.03</v>
      </c>
      <c r="N187" s="7">
        <f t="shared" si="19"/>
        <v>4593324.8200000012</v>
      </c>
      <c r="O187" s="33"/>
    </row>
    <row r="188" spans="1:15" x14ac:dyDescent="0.2">
      <c r="A188" s="5">
        <v>8</v>
      </c>
      <c r="B188" s="6" t="s">
        <v>24</v>
      </c>
      <c r="C188" s="26">
        <v>4018472.4</v>
      </c>
      <c r="D188" s="27">
        <v>1256463.53</v>
      </c>
      <c r="E188" s="27">
        <v>113084.27</v>
      </c>
      <c r="F188" s="27">
        <v>113494.58</v>
      </c>
      <c r="G188" s="27">
        <v>90257.48</v>
      </c>
      <c r="H188" s="27">
        <v>0</v>
      </c>
      <c r="I188" s="27">
        <v>857907</v>
      </c>
      <c r="J188" s="27">
        <v>7751.51</v>
      </c>
      <c r="K188" s="27">
        <v>47889.79</v>
      </c>
      <c r="L188" s="26">
        <v>109562.61</v>
      </c>
      <c r="M188" s="26">
        <v>-24894.400000000001</v>
      </c>
      <c r="N188" s="7">
        <f t="shared" si="19"/>
        <v>6589988.7699999996</v>
      </c>
      <c r="O188" s="33"/>
    </row>
    <row r="189" spans="1:15" x14ac:dyDescent="0.2">
      <c r="A189" s="5">
        <v>9</v>
      </c>
      <c r="B189" s="6" t="s">
        <v>25</v>
      </c>
      <c r="C189" s="26">
        <v>3714156.89</v>
      </c>
      <c r="D189" s="27">
        <v>1061156.8400000001</v>
      </c>
      <c r="E189" s="27">
        <v>121576.12</v>
      </c>
      <c r="F189" s="27">
        <v>71543.210000000006</v>
      </c>
      <c r="G189" s="27">
        <v>55901.13</v>
      </c>
      <c r="H189" s="27">
        <v>0</v>
      </c>
      <c r="I189" s="27">
        <v>342558</v>
      </c>
      <c r="J189" s="27">
        <v>7589.77</v>
      </c>
      <c r="K189" s="27">
        <v>46890.5</v>
      </c>
      <c r="L189" s="26">
        <v>107276.44</v>
      </c>
      <c r="M189" s="26">
        <v>-24374.95</v>
      </c>
      <c r="N189" s="7">
        <f t="shared" si="19"/>
        <v>5504273.9500000002</v>
      </c>
      <c r="O189" s="33"/>
    </row>
    <row r="190" spans="1:15" x14ac:dyDescent="0.2">
      <c r="A190" s="5">
        <v>10</v>
      </c>
      <c r="B190" s="6" t="s">
        <v>26</v>
      </c>
      <c r="C190" s="26">
        <v>2620905.91</v>
      </c>
      <c r="D190" s="27">
        <v>602705.64</v>
      </c>
      <c r="E190" s="27">
        <v>179805.97</v>
      </c>
      <c r="F190" s="27">
        <v>53179.08</v>
      </c>
      <c r="G190" s="27">
        <v>41841.019999999997</v>
      </c>
      <c r="H190" s="27">
        <v>0</v>
      </c>
      <c r="I190" s="27">
        <v>1118538</v>
      </c>
      <c r="J190" s="27">
        <v>6826.7</v>
      </c>
      <c r="K190" s="27">
        <v>42176.2</v>
      </c>
      <c r="L190" s="26">
        <v>96491.02</v>
      </c>
      <c r="M190" s="26">
        <v>-21924.33</v>
      </c>
      <c r="N190" s="7">
        <f t="shared" si="19"/>
        <v>4740545.2100000009</v>
      </c>
      <c r="O190" s="33"/>
    </row>
    <row r="191" spans="1:15" x14ac:dyDescent="0.2">
      <c r="A191" s="5">
        <v>11</v>
      </c>
      <c r="B191" s="6" t="s">
        <v>27</v>
      </c>
      <c r="C191" s="26">
        <v>3925064.26</v>
      </c>
      <c r="D191" s="27">
        <v>1365159.64</v>
      </c>
      <c r="E191" s="27">
        <v>120666.28</v>
      </c>
      <c r="F191" s="27">
        <v>139722.09</v>
      </c>
      <c r="G191" s="27">
        <v>111858.69</v>
      </c>
      <c r="H191" s="27">
        <v>0</v>
      </c>
      <c r="I191" s="27">
        <v>315812</v>
      </c>
      <c r="J191" s="27">
        <v>8518.51</v>
      </c>
      <c r="K191" s="27">
        <v>52628.39</v>
      </c>
      <c r="L191" s="26">
        <v>120403.63</v>
      </c>
      <c r="M191" s="26">
        <v>-27357.66</v>
      </c>
      <c r="N191" s="7">
        <f t="shared" si="19"/>
        <v>6132475.8299999991</v>
      </c>
      <c r="O191" s="33"/>
    </row>
    <row r="192" spans="1:15" x14ac:dyDescent="0.2">
      <c r="A192" s="5">
        <v>12</v>
      </c>
      <c r="B192" s="6" t="s">
        <v>28</v>
      </c>
      <c r="C192" s="26">
        <v>4016576.85</v>
      </c>
      <c r="D192" s="27">
        <v>1246817.94</v>
      </c>
      <c r="E192" s="27">
        <v>109596.54</v>
      </c>
      <c r="F192" s="27">
        <v>92702.58</v>
      </c>
      <c r="G192" s="27">
        <v>72959.88</v>
      </c>
      <c r="H192" s="27">
        <v>0</v>
      </c>
      <c r="I192" s="27">
        <v>116019</v>
      </c>
      <c r="J192" s="27">
        <v>7089.03</v>
      </c>
      <c r="K192" s="27">
        <v>43796.87</v>
      </c>
      <c r="L192" s="26">
        <v>100198.8</v>
      </c>
      <c r="M192" s="26">
        <v>-22766.79</v>
      </c>
      <c r="N192" s="7">
        <f t="shared" si="19"/>
        <v>5782990.7000000002</v>
      </c>
      <c r="O192" s="33"/>
    </row>
    <row r="193" spans="1:15" x14ac:dyDescent="0.2">
      <c r="A193" s="5">
        <v>13</v>
      </c>
      <c r="B193" s="6" t="s">
        <v>29</v>
      </c>
      <c r="C193" s="29">
        <v>5580741.46</v>
      </c>
      <c r="D193" s="27">
        <v>1791761.58</v>
      </c>
      <c r="E193" s="27">
        <v>90641.52</v>
      </c>
      <c r="F193" s="27">
        <v>164559.16</v>
      </c>
      <c r="G193" s="27">
        <v>130768.91</v>
      </c>
      <c r="H193" s="27">
        <v>0</v>
      </c>
      <c r="I193" s="27">
        <v>881489</v>
      </c>
      <c r="J193" s="27">
        <v>9606.86</v>
      </c>
      <c r="K193" s="27">
        <v>59352.34</v>
      </c>
      <c r="L193" s="26">
        <v>135786.73000000001</v>
      </c>
      <c r="M193" s="26">
        <v>-30852.95</v>
      </c>
      <c r="N193" s="7">
        <f t="shared" si="19"/>
        <v>8813854.6099999994</v>
      </c>
      <c r="O193" s="33"/>
    </row>
    <row r="194" spans="1:15" x14ac:dyDescent="0.2">
      <c r="A194" s="5">
        <v>14</v>
      </c>
      <c r="B194" s="6" t="s">
        <v>30</v>
      </c>
      <c r="C194" s="26">
        <v>2961910.18</v>
      </c>
      <c r="D194" s="27">
        <v>773640.03</v>
      </c>
      <c r="E194" s="27">
        <v>146141.84</v>
      </c>
      <c r="F194" s="27">
        <v>31099.31</v>
      </c>
      <c r="G194" s="27">
        <v>24739.11</v>
      </c>
      <c r="H194" s="27">
        <v>0</v>
      </c>
      <c r="I194" s="27">
        <v>166686</v>
      </c>
      <c r="J194" s="27">
        <v>6478.54</v>
      </c>
      <c r="K194" s="27">
        <v>40025.19</v>
      </c>
      <c r="L194" s="26">
        <v>91569.94</v>
      </c>
      <c r="M194" s="26">
        <v>-20806.18</v>
      </c>
      <c r="N194" s="7">
        <f t="shared" si="19"/>
        <v>4221483.96</v>
      </c>
      <c r="O194" s="33"/>
    </row>
    <row r="195" spans="1:15" x14ac:dyDescent="0.2">
      <c r="A195" s="5">
        <v>15</v>
      </c>
      <c r="B195" s="6" t="s">
        <v>31</v>
      </c>
      <c r="C195" s="26">
        <v>3798829.76</v>
      </c>
      <c r="D195" s="27">
        <v>1075539.8600000001</v>
      </c>
      <c r="E195" s="27">
        <v>121576.12</v>
      </c>
      <c r="F195" s="27">
        <v>95676.66</v>
      </c>
      <c r="G195" s="27">
        <v>75347.87</v>
      </c>
      <c r="H195" s="27">
        <v>0</v>
      </c>
      <c r="I195" s="27">
        <v>424905</v>
      </c>
      <c r="J195" s="27">
        <v>8008.9</v>
      </c>
      <c r="K195" s="27">
        <v>49479.96</v>
      </c>
      <c r="L195" s="26">
        <v>113200.61</v>
      </c>
      <c r="M195" s="26">
        <v>-25721.02</v>
      </c>
      <c r="N195" s="7">
        <f t="shared" si="19"/>
        <v>5736843.7200000016</v>
      </c>
      <c r="O195" s="33"/>
    </row>
    <row r="196" spans="1:15" x14ac:dyDescent="0.2">
      <c r="A196" s="5">
        <v>16</v>
      </c>
      <c r="B196" s="6" t="s">
        <v>32</v>
      </c>
      <c r="C196" s="26">
        <v>9501766.9600000009</v>
      </c>
      <c r="D196" s="27">
        <v>4117810.91</v>
      </c>
      <c r="E196" s="27">
        <v>70321.73</v>
      </c>
      <c r="F196" s="27">
        <v>370415.94</v>
      </c>
      <c r="G196" s="27">
        <v>297452.19</v>
      </c>
      <c r="H196" s="27">
        <v>0</v>
      </c>
      <c r="I196" s="27">
        <v>1410609</v>
      </c>
      <c r="J196" s="27">
        <v>14993.53</v>
      </c>
      <c r="K196" s="27">
        <v>92631.86</v>
      </c>
      <c r="L196" s="26">
        <v>211923.88</v>
      </c>
      <c r="M196" s="26">
        <v>-48152.54</v>
      </c>
      <c r="N196" s="7">
        <f t="shared" si="19"/>
        <v>16039773.460000001</v>
      </c>
      <c r="O196" s="33"/>
    </row>
    <row r="197" spans="1:15" x14ac:dyDescent="0.2">
      <c r="A197" s="5">
        <v>17</v>
      </c>
      <c r="B197" s="6" t="s">
        <v>33</v>
      </c>
      <c r="C197" s="26">
        <v>4531406.21</v>
      </c>
      <c r="D197" s="27">
        <v>1364885.52</v>
      </c>
      <c r="E197" s="27">
        <v>106412.1</v>
      </c>
      <c r="F197" s="27">
        <v>160340.35</v>
      </c>
      <c r="G197" s="27">
        <v>129685.04</v>
      </c>
      <c r="H197" s="27">
        <v>0</v>
      </c>
      <c r="I197" s="27">
        <v>550156</v>
      </c>
      <c r="J197" s="27">
        <v>8984.34</v>
      </c>
      <c r="K197" s="27">
        <v>55506.36</v>
      </c>
      <c r="L197" s="26">
        <v>126987.87</v>
      </c>
      <c r="M197" s="26">
        <v>-28853.7</v>
      </c>
      <c r="N197" s="7">
        <f t="shared" si="19"/>
        <v>7005510.0899999999</v>
      </c>
      <c r="O197" s="33"/>
    </row>
    <row r="198" spans="1:15" x14ac:dyDescent="0.2">
      <c r="A198" s="5">
        <v>18</v>
      </c>
      <c r="B198" s="6" t="s">
        <v>34</v>
      </c>
      <c r="C198" s="26">
        <v>40778084.600000001</v>
      </c>
      <c r="D198" s="27">
        <v>16269303.34</v>
      </c>
      <c r="E198" s="27">
        <v>50153.58</v>
      </c>
      <c r="F198" s="27">
        <v>1514759.78</v>
      </c>
      <c r="G198" s="27">
        <v>1476486.69</v>
      </c>
      <c r="H198" s="27">
        <v>0</v>
      </c>
      <c r="I198" s="27">
        <v>19356186</v>
      </c>
      <c r="J198" s="27">
        <v>52023.07</v>
      </c>
      <c r="K198" s="27">
        <v>321404.90999999997</v>
      </c>
      <c r="L198" s="26">
        <v>735312.57</v>
      </c>
      <c r="M198" s="26">
        <v>-167074.95000000001</v>
      </c>
      <c r="N198" s="7">
        <f t="shared" si="19"/>
        <v>80386639.589999974</v>
      </c>
      <c r="O198" s="33"/>
    </row>
    <row r="199" spans="1:15" x14ac:dyDescent="0.2">
      <c r="A199" s="5">
        <v>19</v>
      </c>
      <c r="B199" s="6" t="s">
        <v>35</v>
      </c>
      <c r="C199" s="26">
        <v>4354398.91</v>
      </c>
      <c r="D199" s="27">
        <v>1660594.26</v>
      </c>
      <c r="E199" s="27">
        <v>101711.25</v>
      </c>
      <c r="F199" s="27">
        <v>123909.66</v>
      </c>
      <c r="G199" s="27">
        <v>98972.17</v>
      </c>
      <c r="H199" s="27">
        <v>0</v>
      </c>
      <c r="I199" s="27">
        <v>1157929</v>
      </c>
      <c r="J199" s="27">
        <v>6994.03</v>
      </c>
      <c r="K199" s="27">
        <v>43209.99</v>
      </c>
      <c r="L199" s="26">
        <v>98856.15</v>
      </c>
      <c r="M199" s="26">
        <v>-22461.72</v>
      </c>
      <c r="N199" s="7">
        <f t="shared" si="19"/>
        <v>7624113.7000000011</v>
      </c>
      <c r="O199" s="33"/>
    </row>
    <row r="200" spans="1:15" x14ac:dyDescent="0.2">
      <c r="A200" s="5">
        <v>20</v>
      </c>
      <c r="B200" s="6" t="s">
        <v>36</v>
      </c>
      <c r="C200" s="26">
        <v>4725940.09</v>
      </c>
      <c r="D200" s="27">
        <v>1507258.39</v>
      </c>
      <c r="E200" s="27">
        <v>114297.31</v>
      </c>
      <c r="F200" s="27">
        <v>201239.31</v>
      </c>
      <c r="G200" s="27">
        <v>156391.89000000001</v>
      </c>
      <c r="H200" s="27">
        <v>0</v>
      </c>
      <c r="I200" s="27">
        <v>3595941</v>
      </c>
      <c r="J200" s="27">
        <v>11484</v>
      </c>
      <c r="K200" s="27">
        <v>70949.570000000007</v>
      </c>
      <c r="L200" s="26">
        <v>162318.96</v>
      </c>
      <c r="M200" s="26">
        <v>-36881.49</v>
      </c>
      <c r="N200" s="7">
        <f t="shared" si="19"/>
        <v>10508939.029999999</v>
      </c>
      <c r="O200" s="33"/>
    </row>
    <row r="201" spans="1:15" x14ac:dyDescent="0.2">
      <c r="A201" s="56" t="s">
        <v>37</v>
      </c>
      <c r="B201" s="57"/>
      <c r="C201" s="8">
        <f>SUM(C181:C200)</f>
        <v>125309009.25</v>
      </c>
      <c r="D201" s="8">
        <f t="shared" ref="D201:M201" si="20">SUM(D181:D200)</f>
        <v>44048179</v>
      </c>
      <c r="E201" s="8">
        <f t="shared" si="20"/>
        <v>2407259.9300000002</v>
      </c>
      <c r="F201" s="8">
        <f t="shared" si="20"/>
        <v>4300623.9000000004</v>
      </c>
      <c r="G201" s="8">
        <f t="shared" si="20"/>
        <v>3802484.48</v>
      </c>
      <c r="H201" s="8">
        <f t="shared" si="20"/>
        <v>0</v>
      </c>
      <c r="I201" s="8">
        <f t="shared" si="20"/>
        <v>38417231</v>
      </c>
      <c r="J201" s="8">
        <f t="shared" si="20"/>
        <v>236104.65</v>
      </c>
      <c r="K201" s="8">
        <f t="shared" si="20"/>
        <v>1458683.38</v>
      </c>
      <c r="L201" s="8">
        <f t="shared" si="20"/>
        <v>3337186.8</v>
      </c>
      <c r="M201" s="8">
        <f t="shared" si="20"/>
        <v>-758262.99</v>
      </c>
      <c r="N201" s="8">
        <f>SUM(N181:N200)</f>
        <v>222558499.39999998</v>
      </c>
      <c r="O201" s="34"/>
    </row>
    <row r="202" spans="1:15" x14ac:dyDescent="0.2">
      <c r="A202" s="9" t="s">
        <v>38</v>
      </c>
      <c r="O202" s="12"/>
    </row>
  </sheetData>
  <mergeCells count="121">
    <mergeCell ref="A60:B60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E37:E39"/>
    <mergeCell ref="F37:F39"/>
    <mergeCell ref="G37:G39"/>
    <mergeCell ref="H37:H39"/>
    <mergeCell ref="A8:O8"/>
    <mergeCell ref="A177:N177"/>
    <mergeCell ref="A9:A11"/>
    <mergeCell ref="B9:B11"/>
    <mergeCell ref="C9:C11"/>
    <mergeCell ref="D9:D11"/>
    <mergeCell ref="E9:E11"/>
    <mergeCell ref="L9:L11"/>
    <mergeCell ref="M9:M11"/>
    <mergeCell ref="N9:N11"/>
    <mergeCell ref="O9:O11"/>
    <mergeCell ref="F9:F11"/>
    <mergeCell ref="G9:G11"/>
    <mergeCell ref="H9:H11"/>
    <mergeCell ref="I9:I11"/>
    <mergeCell ref="J9:J11"/>
    <mergeCell ref="K9:K11"/>
    <mergeCell ref="E150:E152"/>
    <mergeCell ref="F150:F152"/>
    <mergeCell ref="K150:K152"/>
    <mergeCell ref="L150:L152"/>
    <mergeCell ref="M150:M152"/>
    <mergeCell ref="N150:N152"/>
    <mergeCell ref="A116:B116"/>
    <mergeCell ref="A92:F92"/>
    <mergeCell ref="A93:A95"/>
    <mergeCell ref="B93:B95"/>
    <mergeCell ref="C93:C95"/>
    <mergeCell ref="D93:D95"/>
    <mergeCell ref="E93:E95"/>
    <mergeCell ref="F93:F95"/>
    <mergeCell ref="C124:D124"/>
    <mergeCell ref="C125:D125"/>
    <mergeCell ref="C126:D126"/>
    <mergeCell ref="C130:D130"/>
    <mergeCell ref="L178:L180"/>
    <mergeCell ref="A150:A152"/>
    <mergeCell ref="B150:B152"/>
    <mergeCell ref="C150:C152"/>
    <mergeCell ref="D150:D152"/>
    <mergeCell ref="M178:M180"/>
    <mergeCell ref="N178:N180"/>
    <mergeCell ref="A201:B201"/>
    <mergeCell ref="G178:G180"/>
    <mergeCell ref="H178:H180"/>
    <mergeCell ref="I178:I180"/>
    <mergeCell ref="J178:J180"/>
    <mergeCell ref="K178:K180"/>
    <mergeCell ref="A178:A180"/>
    <mergeCell ref="B178:B180"/>
    <mergeCell ref="C178:C180"/>
    <mergeCell ref="D178:D180"/>
    <mergeCell ref="E178:E180"/>
    <mergeCell ref="F178:F180"/>
    <mergeCell ref="G150:G152"/>
    <mergeCell ref="H150:H152"/>
    <mergeCell ref="I150:I152"/>
    <mergeCell ref="J150:J152"/>
    <mergeCell ref="A173:B173"/>
    <mergeCell ref="O150:O152"/>
    <mergeCell ref="A148:O148"/>
    <mergeCell ref="A149:O149"/>
    <mergeCell ref="A144:B144"/>
    <mergeCell ref="M65:M67"/>
    <mergeCell ref="N65:N67"/>
    <mergeCell ref="A88:B88"/>
    <mergeCell ref="G65:G67"/>
    <mergeCell ref="H65:H67"/>
    <mergeCell ref="I65:I67"/>
    <mergeCell ref="J65:J67"/>
    <mergeCell ref="K65:K67"/>
    <mergeCell ref="L65:L67"/>
    <mergeCell ref="A65:A67"/>
    <mergeCell ref="B65:B67"/>
    <mergeCell ref="C65:C67"/>
    <mergeCell ref="D65:D67"/>
    <mergeCell ref="E65:E67"/>
    <mergeCell ref="C127:D127"/>
    <mergeCell ref="C128:D128"/>
    <mergeCell ref="C129:D129"/>
    <mergeCell ref="F65:F67"/>
    <mergeCell ref="A121:A123"/>
    <mergeCell ref="B121:B123"/>
    <mergeCell ref="A1:O1"/>
    <mergeCell ref="A2:O2"/>
    <mergeCell ref="A3:O3"/>
    <mergeCell ref="C131:D131"/>
    <mergeCell ref="C132:D132"/>
    <mergeCell ref="C133:D133"/>
    <mergeCell ref="C134:D134"/>
    <mergeCell ref="C135:D135"/>
    <mergeCell ref="A145:D14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A64:N64"/>
    <mergeCell ref="C121:D123"/>
    <mergeCell ref="A120:D120"/>
    <mergeCell ref="A32:B32"/>
    <mergeCell ref="A36:N36"/>
    <mergeCell ref="A37:A39"/>
  </mergeCells>
  <printOptions horizontalCentered="1"/>
  <pageMargins left="0.82677165354330717" right="0.39370078740157483" top="0.98425196850393704" bottom="0.98425196850393704" header="0" footer="0"/>
  <pageSetup scale="17" orientation="landscape" r:id="rId1"/>
  <headerFooter alignWithMargins="0"/>
  <ignoredErrors>
    <ignoredError sqref="J12 J13:J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INGCOORD</cp:lastModifiedBy>
  <cp:lastPrinted>2023-04-10T17:32:17Z</cp:lastPrinted>
  <dcterms:created xsi:type="dcterms:W3CDTF">2022-04-05T18:13:34Z</dcterms:created>
  <dcterms:modified xsi:type="dcterms:W3CDTF">2023-04-13T17:01:53Z</dcterms:modified>
</cp:coreProperties>
</file>